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ate1904="1"/>
  <mc:AlternateContent xmlns:mc="http://schemas.openxmlformats.org/markup-compatibility/2006">
    <mc:Choice Requires="x15">
      <x15ac:absPath xmlns:x15ac="http://schemas.microsoft.com/office/spreadsheetml/2010/11/ac" url="C:\Users\paulo.moscon\Google Drive\web\Materiais\"/>
    </mc:Choice>
  </mc:AlternateContent>
  <xr:revisionPtr revIDLastSave="0" documentId="13_ncr:1_{8F2B548E-1C62-4254-856D-FD32F413F3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lha 1 - Tabela 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5" i="1" l="1"/>
  <c r="O36" i="1"/>
  <c r="O37" i="1"/>
  <c r="O38" i="1"/>
  <c r="O39" i="1"/>
  <c r="O30" i="1"/>
  <c r="O31" i="1"/>
  <c r="O32" i="1"/>
  <c r="O33" i="1"/>
  <c r="O34" i="1"/>
  <c r="E54" i="1"/>
  <c r="E48" i="1" l="1"/>
  <c r="O65" i="1" l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O85" i="1"/>
  <c r="O86" i="1"/>
  <c r="O87" i="1"/>
  <c r="O88" i="1"/>
  <c r="O89" i="1"/>
  <c r="O90" i="1"/>
  <c r="O91" i="1"/>
  <c r="O92" i="1"/>
  <c r="O93" i="1"/>
  <c r="O94" i="1"/>
  <c r="O95" i="1"/>
  <c r="O96" i="1"/>
  <c r="O98" i="1"/>
  <c r="O100" i="1"/>
  <c r="O101" i="1"/>
  <c r="O102" i="1"/>
  <c r="O103" i="1"/>
  <c r="O64" i="1"/>
  <c r="O45" i="1"/>
  <c r="O46" i="1"/>
  <c r="O47" i="1"/>
  <c r="O49" i="1"/>
  <c r="O50" i="1"/>
  <c r="O51" i="1"/>
  <c r="O52" i="1"/>
  <c r="O53" i="1"/>
  <c r="O55" i="1"/>
  <c r="O56" i="1"/>
  <c r="O57" i="1"/>
  <c r="O58" i="1"/>
  <c r="O44" i="1"/>
  <c r="K65" i="1" l="1"/>
  <c r="K66" i="1"/>
  <c r="K67" i="1"/>
  <c r="K68" i="1"/>
  <c r="O68" i="1" s="1"/>
  <c r="K69" i="1"/>
  <c r="K70" i="1"/>
  <c r="K71" i="1"/>
  <c r="K72" i="1"/>
  <c r="K73" i="1"/>
  <c r="K74" i="1"/>
  <c r="K75" i="1"/>
  <c r="O75" i="1" s="1"/>
  <c r="K76" i="1"/>
  <c r="K77" i="1"/>
  <c r="K78" i="1"/>
  <c r="K79" i="1"/>
  <c r="K80" i="1"/>
  <c r="K81" i="1"/>
  <c r="K82" i="1"/>
  <c r="K83" i="1"/>
  <c r="K84" i="1"/>
  <c r="O84" i="1" s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O97" i="1" s="1"/>
  <c r="K98" i="1"/>
  <c r="K99" i="1"/>
  <c r="O99" i="1" s="1"/>
  <c r="K100" i="1"/>
  <c r="K101" i="1"/>
  <c r="K102" i="1"/>
  <c r="K103" i="1"/>
  <c r="K45" i="1"/>
  <c r="K46" i="1"/>
  <c r="K47" i="1"/>
  <c r="K48" i="1"/>
  <c r="O48" i="1" s="1"/>
  <c r="K49" i="1"/>
  <c r="K50" i="1"/>
  <c r="K51" i="1"/>
  <c r="K52" i="1"/>
  <c r="K53" i="1"/>
  <c r="K54" i="1"/>
  <c r="O54" i="1" s="1"/>
  <c r="K55" i="1"/>
  <c r="K56" i="1"/>
  <c r="K57" i="1"/>
  <c r="K58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E90" i="1"/>
  <c r="E87" i="1"/>
  <c r="E101" i="1"/>
  <c r="E77" i="1"/>
  <c r="E96" i="1"/>
  <c r="E74" i="1"/>
  <c r="E83" i="1"/>
  <c r="E19" i="1"/>
  <c r="E11" i="1"/>
  <c r="E27" i="1"/>
  <c r="G90" i="1"/>
  <c r="C65" i="1" l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K64" i="1"/>
  <c r="K44" i="1"/>
  <c r="K4" i="1"/>
  <c r="C45" i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</calcChain>
</file>

<file path=xl/sharedStrings.xml><?xml version="1.0" encoding="utf-8"?>
<sst xmlns="http://schemas.openxmlformats.org/spreadsheetml/2006/main" count="102" uniqueCount="101">
  <si>
    <t>Aluno</t>
  </si>
  <si>
    <t>P1</t>
  </si>
  <si>
    <t>P2</t>
  </si>
  <si>
    <t>Média Parcial</t>
  </si>
  <si>
    <t>Prova Final</t>
  </si>
  <si>
    <t>Média Final</t>
  </si>
  <si>
    <t>Turma 34.1</t>
  </si>
  <si>
    <t>1</t>
  </si>
  <si>
    <t>VITTOR HUGO ALVES FERREIRA SPINDOLA</t>
  </si>
  <si>
    <t>Turma 35.1</t>
  </si>
  <si>
    <t>JOAO VITOR DA SILVA CONCEICAO</t>
  </si>
  <si>
    <t>SANTIAGO GOMES DA SILVA</t>
  </si>
  <si>
    <t>BRUNA VIEIRA BAROLLO</t>
  </si>
  <si>
    <t>ALVARO DE SOUZA GOMES</t>
  </si>
  <si>
    <t>FRANCIELE FERNANDES CAMARA</t>
  </si>
  <si>
    <t>GERLISON LOPES PINTO</t>
  </si>
  <si>
    <t>GERSON FERREIRA GARCIA JUNIOR</t>
  </si>
  <si>
    <t>GISELE ASSIS LESSA</t>
  </si>
  <si>
    <t>JAMILE DE AVELAR MEIRELES ALVES</t>
  </si>
  <si>
    <t>JOAO VITOR TEIXEIRA FERRETI</t>
  </si>
  <si>
    <t>JORGE JUNIOR CASTRO SANTOS</t>
  </si>
  <si>
    <t>JOSE RENATO DA COSTA MAXIMO FILHO</t>
  </si>
  <si>
    <t>JULIANA BRAGA LEITE TIRADENTES</t>
  </si>
  <si>
    <t>JULIANA SILVA BIBIANO</t>
  </si>
  <si>
    <t>LEO DI PIETRO NETO</t>
  </si>
  <si>
    <t>LEONARDO DE OLIVEIRA MATTOS</t>
  </si>
  <si>
    <t>LESLIE CAVASSANI SILVA</t>
  </si>
  <si>
    <t>LETICIA MARA DA HORA PEREIRA</t>
  </si>
  <si>
    <t>LETICIA MOTHE DO NASCIMENTO RODRIGUES</t>
  </si>
  <si>
    <t>LORRAYNE MARTINS FELIPE</t>
  </si>
  <si>
    <t>LUAN VICTOR DA SILVEIRA SANTOS</t>
  </si>
  <si>
    <t>LUANA HELENA MIRANDA ABREU</t>
  </si>
  <si>
    <t>LUCAS GUSTAVO BRAGA SILVEIRA</t>
  </si>
  <si>
    <t>LUCAS SEGATTO SOARES</t>
  </si>
  <si>
    <t>MARCELO CARDOSO DOS REIS</t>
  </si>
  <si>
    <t>MARIA EDUARDA DA SILVA ARTUSO</t>
  </si>
  <si>
    <t>MARIANA NARDACI CORREIA</t>
  </si>
  <si>
    <t>MARINA CARVALHAES DUMONT</t>
  </si>
  <si>
    <t>MURILO PINHEIRO TORRES</t>
  </si>
  <si>
    <t>NICHOLAS ALEXANDRE BERGER BENTO</t>
  </si>
  <si>
    <t>PATRICIA ALVES DOS SANTOS</t>
  </si>
  <si>
    <t>PATRICIA SANCHES ALFREDO</t>
  </si>
  <si>
    <t>PHELLIPE MENDES PENA LOBO</t>
  </si>
  <si>
    <t>RUBIANNE KELLY LUPPI ALVES</t>
  </si>
  <si>
    <t>ALCIDES FRANCISNEI OLIVEIRA DA CONCEICAO</t>
  </si>
  <si>
    <t>DANILO DE JESUS ROCHA</t>
  </si>
  <si>
    <t>FELIPE SANTIAGO TOREZANI</t>
  </si>
  <si>
    <t>FELLIPE AUGUSTO GRACIANO DOS SANTOS</t>
  </si>
  <si>
    <t>FERNANDA CARLA SILVA SANTOS</t>
  </si>
  <si>
    <t>ANTONIO HENRIQUE RIZZO ZAMPIROLLI</t>
  </si>
  <si>
    <t>CAROLINE JAQUES ELIAS</t>
  </si>
  <si>
    <t>GABRIELA RAMALHO SOUSA</t>
  </si>
  <si>
    <t>JESSICA ECHER SILVA</t>
  </si>
  <si>
    <t>KELMER CORREA NUNES</t>
  </si>
  <si>
    <t>KEREN HAPUQUE EUGENIO DA SILVA</t>
  </si>
  <si>
    <t>MARCUS VINICIUS TEIXEIRA MALTA</t>
  </si>
  <si>
    <t>MATHEUS DE JESUS AMORIM</t>
  </si>
  <si>
    <t>MATHEUS DE OLIVEIRA AMORIM</t>
  </si>
  <si>
    <t>MAURO HENRIQUE MASSUCATTI CANAL</t>
  </si>
  <si>
    <t>THALES DE ALMEIDA CRUZ</t>
  </si>
  <si>
    <t>ALICE DE PINHO ROMUALDO</t>
  </si>
  <si>
    <t>ARTHUR CESAR SELVATICI FILHO</t>
  </si>
  <si>
    <t>AUGUSTO JUNIO BARBOSA DOS SANTOS</t>
  </si>
  <si>
    <t>BARBARA DA SILVA MENDONCA</t>
  </si>
  <si>
    <t>BEATRIZ GUISSO GOMES</t>
  </si>
  <si>
    <t>BRUNNA CAROLINA BRITO DE SOUSA</t>
  </si>
  <si>
    <t>BRUNO DE PADUA FISCHER</t>
  </si>
  <si>
    <t>BRUNO PERPETUO COSTA</t>
  </si>
  <si>
    <t>CAIO DE PINHO MAGALHAES</t>
  </si>
  <si>
    <t>CAMILA KELLY ALVES TEIXEIRA</t>
  </si>
  <si>
    <t>CARLOS ALBERTO BARBOSA JUNIOR</t>
  </si>
  <si>
    <t>CAROLINE MANTOVANI DOS SANTOS</t>
  </si>
  <si>
    <t>CLARISSA OLIVEIRA SOUTO</t>
  </si>
  <si>
    <t>CLESCIO DE PAULA RODRIGUES</t>
  </si>
  <si>
    <t>DANIELA LUZ LEITE</t>
  </si>
  <si>
    <t>DENNIS VITOR FRANCA DE BRITO</t>
  </si>
  <si>
    <t>EMANUELLE GARCIA GOMES</t>
  </si>
  <si>
    <t>FERNANDA ALVES DOS SANTOS</t>
  </si>
  <si>
    <t>FERNANDA SOUZA PASOLINI</t>
  </si>
  <si>
    <t>GABRIELLA CAROLINA LOPES</t>
  </si>
  <si>
    <t>HUGO PEREIRA STOCLER</t>
  </si>
  <si>
    <t>ISABELA PELICAO MORAES</t>
  </si>
  <si>
    <t>ISABELLA DA SILVA FRAGA</t>
  </si>
  <si>
    <t>JULYANA BRAGA DA FONSECA FERREIRA</t>
  </si>
  <si>
    <t>LILIAN CALIMAN BAPTISTI</t>
  </si>
  <si>
    <t>LORENA RESSE</t>
  </si>
  <si>
    <t>LUANA VIANA ARAUJO</t>
  </si>
  <si>
    <t>MARCELA KIFFER MIYAKAWA</t>
  </si>
  <si>
    <t>MYRELA MARTINS SOUTO</t>
  </si>
  <si>
    <t>NATHALIA BARBOSA COELHO</t>
  </si>
  <si>
    <t>RENAN VIEIRA DE AGUIAR</t>
  </si>
  <si>
    <t>RENATA FALQUETO LOUVEM</t>
  </si>
  <si>
    <t>RHUAN VICTOR GALVAO BRANDAO</t>
  </si>
  <si>
    <t>ROMARIO CHRISTO</t>
  </si>
  <si>
    <t>RUAN FLANGIN LEITE</t>
  </si>
  <si>
    <t>RUBIA DOS SANTOS VIEIRA</t>
  </si>
  <si>
    <t>SARAH CARDOSO DA SILVA BOZI</t>
  </si>
  <si>
    <t>THALES AMARAL FREIRES</t>
  </si>
  <si>
    <t>THALES FERNANDES FERREIRA</t>
  </si>
  <si>
    <t>VANESSA FERREIRA PINTO</t>
  </si>
  <si>
    <t>Turma 36.1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</si>
</sst>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2"/>
      <color indexed="8"/>
      <name val="Verdana"/>
    </font>
    <font>
      <b/>
      <sz val="16"/>
      <color indexed="8"/>
      <name val="Arial"/>
    </font>
    <font>
      <b/>
      <sz val="16"/>
      <color indexed="12"/>
      <name val="Arial"/>
    </font>
    <font>
      <b/>
      <sz val="15"/>
      <color indexed="8"/>
      <name val="Arial"/>
    </font>
    <font>
      <sz val="15"/>
      <color indexed="8"/>
      <name val="Arial"/>
    </font>
    <font>
      <b/>
      <sz val="15"/>
      <color indexed="8"/>
      <name val="Verdana"/>
    </font>
    <font>
      <sz val="10"/>
      <name val="Arial"/>
    </font>
    <font>
      <b/>
      <sz val="1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29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0" fontId="6" fillId="0" borderId="8"/>
  </cellStyleXfs>
  <cellXfs count="50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2" borderId="3" xfId="0" applyNumberFormat="1" applyFont="1" applyFill="1" applyBorder="1" applyAlignment="1">
      <alignment vertical="top"/>
    </xf>
    <xf numFmtId="0" fontId="0" fillId="2" borderId="2" xfId="0" applyNumberFormat="1" applyFont="1" applyFill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top"/>
    </xf>
    <xf numFmtId="0" fontId="1" fillId="2" borderId="7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top"/>
    </xf>
    <xf numFmtId="0" fontId="0" fillId="2" borderId="8" xfId="0" applyFont="1" applyFill="1" applyBorder="1" applyAlignment="1">
      <alignment vertical="top"/>
    </xf>
    <xf numFmtId="49" fontId="3" fillId="2" borderId="11" xfId="0" applyNumberFormat="1" applyFont="1" applyFill="1" applyBorder="1" applyAlignment="1">
      <alignment vertical="top" wrapText="1"/>
    </xf>
    <xf numFmtId="164" fontId="4" fillId="3" borderId="11" xfId="0" applyNumberFormat="1" applyFont="1" applyFill="1" applyBorder="1" applyAlignment="1">
      <alignment vertical="top" wrapText="1"/>
    </xf>
    <xf numFmtId="0" fontId="0" fillId="0" borderId="12" xfId="0" applyFont="1" applyBorder="1" applyAlignment="1">
      <alignment vertical="top"/>
    </xf>
    <xf numFmtId="164" fontId="4" fillId="5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left" vertical="top" wrapText="1"/>
    </xf>
    <xf numFmtId="0" fontId="0" fillId="2" borderId="13" xfId="0" applyFont="1" applyFill="1" applyBorder="1" applyAlignment="1">
      <alignment vertical="top"/>
    </xf>
    <xf numFmtId="0" fontId="0" fillId="2" borderId="13" xfId="0" applyNumberFormat="1" applyFont="1" applyFill="1" applyBorder="1" applyAlignment="1">
      <alignment vertical="top"/>
    </xf>
    <xf numFmtId="0" fontId="0" fillId="2" borderId="8" xfId="0" applyNumberFormat="1" applyFont="1" applyFill="1" applyBorder="1" applyAlignment="1">
      <alignment vertical="top"/>
    </xf>
    <xf numFmtId="0" fontId="0" fillId="2" borderId="5" xfId="0" applyNumberFormat="1" applyFont="1" applyFill="1" applyBorder="1" applyAlignment="1">
      <alignment vertical="top"/>
    </xf>
    <xf numFmtId="0" fontId="0" fillId="2" borderId="10" xfId="0" applyNumberFormat="1" applyFont="1" applyFill="1" applyBorder="1" applyAlignment="1">
      <alignment vertical="top"/>
    </xf>
    <xf numFmtId="0" fontId="0" fillId="2" borderId="14" xfId="0" applyNumberFormat="1" applyFont="1" applyFill="1" applyBorder="1" applyAlignment="1">
      <alignment vertical="top"/>
    </xf>
    <xf numFmtId="0" fontId="0" fillId="2" borderId="7" xfId="0" applyNumberFormat="1" applyFont="1" applyFill="1" applyBorder="1" applyAlignment="1">
      <alignment vertical="top"/>
    </xf>
    <xf numFmtId="0" fontId="4" fillId="3" borderId="11" xfId="0" applyNumberFormat="1" applyFont="1" applyFill="1" applyBorder="1" applyAlignment="1">
      <alignment vertical="top" wrapText="1"/>
    </xf>
    <xf numFmtId="0" fontId="0" fillId="0" borderId="16" xfId="0" applyFont="1" applyBorder="1" applyAlignment="1">
      <alignment vertical="top"/>
    </xf>
    <xf numFmtId="0" fontId="0" fillId="0" borderId="17" xfId="0" applyFont="1" applyBorder="1" applyAlignment="1">
      <alignment vertical="top"/>
    </xf>
    <xf numFmtId="0" fontId="0" fillId="0" borderId="18" xfId="0" applyFont="1" applyBorder="1" applyAlignment="1">
      <alignment vertical="top"/>
    </xf>
    <xf numFmtId="0" fontId="0" fillId="0" borderId="8" xfId="0" applyNumberFormat="1" applyFont="1" applyBorder="1" applyAlignment="1">
      <alignment vertical="top"/>
    </xf>
    <xf numFmtId="164" fontId="5" fillId="4" borderId="15" xfId="0" applyNumberFormat="1" applyFont="1" applyFill="1" applyBorder="1" applyAlignment="1">
      <alignment vertical="top"/>
    </xf>
    <xf numFmtId="0" fontId="0" fillId="0" borderId="21" xfId="0" applyNumberFormat="1" applyFont="1" applyBorder="1" applyAlignment="1">
      <alignment vertical="top"/>
    </xf>
    <xf numFmtId="164" fontId="4" fillId="5" borderId="15" xfId="0" applyNumberFormat="1" applyFont="1" applyFill="1" applyBorder="1" applyAlignment="1">
      <alignment vertical="top" wrapText="1"/>
    </xf>
    <xf numFmtId="164" fontId="3" fillId="6" borderId="15" xfId="0" applyNumberFormat="1" applyFont="1" applyFill="1" applyBorder="1" applyAlignment="1">
      <alignment vertical="center" wrapText="1"/>
    </xf>
    <xf numFmtId="0" fontId="0" fillId="2" borderId="20" xfId="0" applyNumberFormat="1" applyFont="1" applyFill="1" applyBorder="1" applyAlignment="1">
      <alignment vertical="top"/>
    </xf>
    <xf numFmtId="0" fontId="0" fillId="2" borderId="23" xfId="0" applyNumberFormat="1" applyFont="1" applyFill="1" applyBorder="1" applyAlignment="1">
      <alignment vertical="top"/>
    </xf>
    <xf numFmtId="164" fontId="4" fillId="5" borderId="9" xfId="0" applyNumberFormat="1" applyFont="1" applyFill="1" applyBorder="1" applyAlignment="1">
      <alignment vertical="top" wrapText="1"/>
    </xf>
    <xf numFmtId="0" fontId="1" fillId="2" borderId="13" xfId="0" applyNumberFormat="1" applyFont="1" applyFill="1" applyBorder="1" applyAlignment="1">
      <alignment horizontal="center" vertical="center" wrapText="1"/>
    </xf>
    <xf numFmtId="49" fontId="1" fillId="3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164" fontId="5" fillId="4" borderId="19" xfId="0" applyNumberFormat="1" applyFont="1" applyFill="1" applyBorder="1" applyAlignment="1">
      <alignment vertical="top"/>
    </xf>
    <xf numFmtId="164" fontId="4" fillId="3" borderId="15" xfId="0" applyNumberFormat="1" applyFont="1" applyFill="1" applyBorder="1" applyAlignment="1">
      <alignment vertical="top" wrapText="1"/>
    </xf>
    <xf numFmtId="0" fontId="0" fillId="0" borderId="26" xfId="0" applyFont="1" applyBorder="1" applyAlignment="1">
      <alignment vertical="top"/>
    </xf>
    <xf numFmtId="49" fontId="1" fillId="3" borderId="27" xfId="0" applyNumberFormat="1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vertical="top"/>
    </xf>
    <xf numFmtId="0" fontId="2" fillId="2" borderId="26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164" fontId="3" fillId="6" borderId="15" xfId="0" applyNumberFormat="1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8">
    <dxf>
      <fill>
        <patternFill patternType="solid">
          <fgColor indexed="14"/>
          <bgColor indexed="21"/>
        </patternFill>
      </fill>
    </dxf>
    <dxf>
      <fill>
        <patternFill patternType="solid">
          <fgColor indexed="14"/>
          <bgColor indexed="18"/>
        </patternFill>
      </fill>
    </dxf>
    <dxf>
      <fill>
        <patternFill patternType="solid">
          <fgColor indexed="14"/>
          <bgColor indexed="17"/>
        </patternFill>
      </fill>
    </dxf>
    <dxf>
      <font>
        <color rgb="FF9C0006"/>
      </font>
      <fill>
        <patternFill patternType="solid">
          <fgColor indexed="14"/>
          <bgColor indexed="15"/>
        </patternFill>
      </fill>
    </dxf>
    <dxf>
      <fill>
        <patternFill patternType="solid">
          <fgColor indexed="14"/>
          <bgColor indexed="21"/>
        </patternFill>
      </fill>
    </dxf>
    <dxf>
      <fill>
        <patternFill patternType="solid">
          <fgColor indexed="14"/>
          <bgColor indexed="18"/>
        </patternFill>
      </fill>
    </dxf>
    <dxf>
      <fill>
        <patternFill patternType="solid">
          <fgColor indexed="14"/>
          <bgColor indexed="17"/>
        </patternFill>
      </fill>
    </dxf>
    <dxf>
      <font>
        <color rgb="FF9C0006"/>
      </font>
      <fill>
        <patternFill patternType="solid">
          <fgColor indexed="14"/>
          <bgColor indexed="15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BCE4E5"/>
      <rgbColor rgb="FFFCD4D1"/>
      <rgbColor rgb="FFCCFFCC"/>
      <rgbColor rgb="00000000"/>
      <rgbColor rgb="FFFFC7CE"/>
      <rgbColor rgb="FF9C0006"/>
      <rgbColor rgb="FFF58220"/>
      <rgbColor rgb="FF89C765"/>
      <rgbColor rgb="FFB6DDE8"/>
      <rgbColor rgb="FFE0EFD4"/>
      <rgbColor rgb="FFFAA61A"/>
      <rgbColor rgb="FF0066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o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03"/>
  <sheetViews>
    <sheetView showGridLines="0" tabSelected="1" topLeftCell="C73" zoomScale="70" zoomScaleNormal="70" workbookViewId="0">
      <selection activeCell="I98" sqref="I98"/>
    </sheetView>
  </sheetViews>
  <sheetFormatPr defaultColWidth="8.59765625" defaultRowHeight="15" customHeight="1" x14ac:dyDescent="0.2"/>
  <cols>
    <col min="1" max="1" width="8.59765625" style="1" hidden="1" customWidth="1"/>
    <col min="2" max="3" width="3.69921875" style="1" customWidth="1"/>
    <col min="4" max="4" width="46.8984375" style="1" customWidth="1"/>
    <col min="5" max="5" width="7.69921875" style="1" customWidth="1"/>
    <col min="6" max="6" width="3.5" style="1" customWidth="1"/>
    <col min="7" max="7" width="7.3984375" style="1" customWidth="1"/>
    <col min="8" max="8" width="3.5" style="1" customWidth="1"/>
    <col min="9" max="9" width="7.69921875" style="1" customWidth="1"/>
    <col min="10" max="10" width="3.5" style="1" customWidth="1"/>
    <col min="11" max="11" width="10.69921875" style="1" customWidth="1"/>
    <col min="12" max="12" width="1.3984375" style="1" customWidth="1"/>
    <col min="13" max="13" width="9" style="1" customWidth="1"/>
    <col min="14" max="14" width="1.3984375" style="1" customWidth="1"/>
    <col min="15" max="15" width="9" style="1" customWidth="1"/>
    <col min="16" max="20" width="10.8984375" style="1" customWidth="1"/>
    <col min="21" max="258" width="8.59765625" style="1" customWidth="1"/>
  </cols>
  <sheetData>
    <row r="1" spans="1:20" ht="41.25" customHeight="1" x14ac:dyDescent="0.2">
      <c r="A1" s="2"/>
      <c r="B1" s="3"/>
      <c r="C1" s="4"/>
      <c r="D1" s="4"/>
      <c r="E1" s="4"/>
      <c r="F1" s="3"/>
      <c r="G1" s="4"/>
      <c r="H1" s="3"/>
      <c r="I1" s="4"/>
      <c r="J1" s="3"/>
      <c r="K1" s="4"/>
      <c r="L1" s="4"/>
      <c r="M1" s="4"/>
      <c r="N1" s="4"/>
      <c r="O1" s="4"/>
      <c r="P1" s="5"/>
      <c r="Q1" s="5"/>
      <c r="R1" s="5"/>
      <c r="S1" s="21"/>
      <c r="T1" s="21"/>
    </row>
    <row r="2" spans="1:20" ht="65.099999999999994" customHeight="1" x14ac:dyDescent="0.2">
      <c r="A2" s="6"/>
      <c r="B2" s="7"/>
      <c r="C2" s="8"/>
      <c r="D2" s="9" t="s">
        <v>0</v>
      </c>
      <c r="E2" s="44" t="s">
        <v>1</v>
      </c>
      <c r="F2" s="10"/>
      <c r="G2" s="39" t="s">
        <v>2</v>
      </c>
      <c r="H2" s="10"/>
      <c r="I2" s="44" t="s">
        <v>1</v>
      </c>
      <c r="J2" s="10"/>
      <c r="K2" s="40" t="s">
        <v>3</v>
      </c>
      <c r="L2" s="11"/>
      <c r="M2" s="9" t="s">
        <v>4</v>
      </c>
      <c r="N2" s="38"/>
      <c r="O2" s="47" t="s">
        <v>5</v>
      </c>
      <c r="P2" s="12"/>
      <c r="Q2" s="13"/>
      <c r="R2" s="13"/>
      <c r="S2" s="13"/>
      <c r="T2" s="13"/>
    </row>
    <row r="3" spans="1:20" ht="32.25" customHeight="1" x14ac:dyDescent="0.2">
      <c r="A3" s="6"/>
      <c r="B3" s="7"/>
      <c r="C3" s="8"/>
      <c r="D3" s="9" t="s">
        <v>6</v>
      </c>
      <c r="E3" s="43"/>
      <c r="F3" s="10"/>
      <c r="G3" s="10"/>
      <c r="H3" s="10"/>
      <c r="I3" s="43"/>
      <c r="J3" s="10"/>
      <c r="K3" s="46"/>
      <c r="L3" s="38"/>
      <c r="M3" s="11"/>
      <c r="N3" s="35"/>
      <c r="O3" s="46"/>
      <c r="P3" s="13"/>
      <c r="Q3" s="13"/>
      <c r="R3" s="13"/>
      <c r="S3" s="13"/>
      <c r="T3" s="13"/>
    </row>
    <row r="4" spans="1:20" ht="27" customHeight="1" x14ac:dyDescent="0.2">
      <c r="A4" s="6"/>
      <c r="B4" s="7"/>
      <c r="C4" s="14" t="s">
        <v>7</v>
      </c>
      <c r="D4" s="14" t="s">
        <v>44</v>
      </c>
      <c r="E4" s="42">
        <v>0</v>
      </c>
      <c r="F4" s="16"/>
      <c r="G4" s="15"/>
      <c r="H4" s="16"/>
      <c r="I4" s="42"/>
      <c r="J4" s="16"/>
      <c r="K4" s="41">
        <f>(E4+G4+I4)/3</f>
        <v>0</v>
      </c>
      <c r="L4" s="36"/>
      <c r="M4" s="37"/>
      <c r="N4" s="36"/>
      <c r="O4" s="48">
        <f t="shared" ref="O4:O39" si="0">IF(K4&gt;=5.49,K4,(K4+M4)/2)</f>
        <v>0</v>
      </c>
      <c r="P4" s="12"/>
      <c r="Q4" s="13"/>
      <c r="R4" s="13"/>
      <c r="S4" s="13"/>
      <c r="T4" s="13"/>
    </row>
    <row r="5" spans="1:20" ht="27" customHeight="1" x14ac:dyDescent="0.2">
      <c r="A5" s="6"/>
      <c r="B5" s="7"/>
      <c r="C5" s="18">
        <f t="shared" ref="C5:C36" si="1">C4+1</f>
        <v>2</v>
      </c>
      <c r="D5" s="14" t="s">
        <v>45</v>
      </c>
      <c r="E5" s="15">
        <v>0</v>
      </c>
      <c r="F5" s="16"/>
      <c r="G5" s="15"/>
      <c r="H5" s="16"/>
      <c r="I5" s="15"/>
      <c r="J5" s="16"/>
      <c r="K5" s="41">
        <f t="shared" ref="K5:K39" si="2">(E5+G5+I5)/3</f>
        <v>0</v>
      </c>
      <c r="L5" s="36"/>
      <c r="M5" s="17">
        <v>0</v>
      </c>
      <c r="N5" s="36"/>
      <c r="O5" s="48">
        <f t="shared" si="0"/>
        <v>0</v>
      </c>
      <c r="P5" s="12"/>
      <c r="Q5" s="13"/>
      <c r="R5" s="13"/>
      <c r="S5" s="13"/>
      <c r="T5" s="13"/>
    </row>
    <row r="6" spans="1:20" ht="27" customHeight="1" x14ac:dyDescent="0.2">
      <c r="A6" s="6"/>
      <c r="B6" s="7"/>
      <c r="C6" s="18">
        <f t="shared" si="1"/>
        <v>3</v>
      </c>
      <c r="D6" s="14" t="s">
        <v>46</v>
      </c>
      <c r="E6" s="15">
        <v>1.9</v>
      </c>
      <c r="F6" s="16"/>
      <c r="G6" s="15">
        <v>2.5</v>
      </c>
      <c r="H6" s="16"/>
      <c r="I6" s="15">
        <v>0</v>
      </c>
      <c r="J6" s="16"/>
      <c r="K6" s="41">
        <f t="shared" si="2"/>
        <v>1.4666666666666668</v>
      </c>
      <c r="L6" s="36"/>
      <c r="M6" s="17">
        <v>0</v>
      </c>
      <c r="N6" s="36"/>
      <c r="O6" s="48">
        <f t="shared" si="0"/>
        <v>0.73333333333333339</v>
      </c>
      <c r="P6" s="12"/>
      <c r="Q6" s="13"/>
      <c r="R6" s="13"/>
      <c r="S6" s="13"/>
      <c r="T6" s="13"/>
    </row>
    <row r="7" spans="1:20" ht="27" customHeight="1" x14ac:dyDescent="0.2">
      <c r="A7" s="6"/>
      <c r="B7" s="7"/>
      <c r="C7" s="18">
        <f t="shared" si="1"/>
        <v>4</v>
      </c>
      <c r="D7" s="14" t="s">
        <v>47</v>
      </c>
      <c r="E7" s="15">
        <v>1.6</v>
      </c>
      <c r="F7" s="16"/>
      <c r="G7" s="15">
        <v>4</v>
      </c>
      <c r="H7" s="16"/>
      <c r="I7" s="15">
        <v>3.3</v>
      </c>
      <c r="J7" s="16"/>
      <c r="K7" s="41">
        <f t="shared" si="2"/>
        <v>2.9666666666666663</v>
      </c>
      <c r="L7" s="36"/>
      <c r="M7" s="17">
        <v>6</v>
      </c>
      <c r="N7" s="36"/>
      <c r="O7" s="48">
        <f t="shared" si="0"/>
        <v>4.4833333333333334</v>
      </c>
      <c r="P7" s="12"/>
      <c r="Q7" s="13"/>
      <c r="R7" s="13"/>
      <c r="S7" s="13"/>
      <c r="T7" s="13"/>
    </row>
    <row r="8" spans="1:20" ht="27" customHeight="1" x14ac:dyDescent="0.2">
      <c r="A8" s="6"/>
      <c r="B8" s="7"/>
      <c r="C8" s="18">
        <f t="shared" si="1"/>
        <v>5</v>
      </c>
      <c r="D8" s="14" t="s">
        <v>48</v>
      </c>
      <c r="E8" s="15">
        <v>1.5</v>
      </c>
      <c r="F8" s="16"/>
      <c r="G8" s="15">
        <v>0</v>
      </c>
      <c r="H8" s="16"/>
      <c r="I8" s="15">
        <v>0</v>
      </c>
      <c r="J8" s="16"/>
      <c r="K8" s="41">
        <f t="shared" si="2"/>
        <v>0.5</v>
      </c>
      <c r="L8" s="36"/>
      <c r="M8" s="17"/>
      <c r="N8" s="36"/>
      <c r="O8" s="48">
        <f t="shared" si="0"/>
        <v>0.25</v>
      </c>
      <c r="P8" s="12"/>
      <c r="Q8" s="13"/>
      <c r="R8" s="13"/>
      <c r="S8" s="13"/>
      <c r="T8" s="13"/>
    </row>
    <row r="9" spans="1:20" ht="27" customHeight="1" x14ac:dyDescent="0.2">
      <c r="A9" s="6"/>
      <c r="B9" s="7"/>
      <c r="C9" s="18">
        <f t="shared" si="1"/>
        <v>6</v>
      </c>
      <c r="D9" s="14" t="s">
        <v>14</v>
      </c>
      <c r="E9" s="15">
        <v>4.0999999999999996</v>
      </c>
      <c r="F9" s="16"/>
      <c r="G9" s="15">
        <v>4.5</v>
      </c>
      <c r="H9" s="16"/>
      <c r="I9" s="15">
        <v>8.3000000000000007</v>
      </c>
      <c r="J9" s="16"/>
      <c r="K9" s="41">
        <f t="shared" si="2"/>
        <v>5.6333333333333329</v>
      </c>
      <c r="L9" s="36"/>
      <c r="M9" s="17"/>
      <c r="N9" s="36"/>
      <c r="O9" s="48">
        <f t="shared" si="0"/>
        <v>5.6333333333333329</v>
      </c>
      <c r="P9" s="12"/>
      <c r="Q9" s="13"/>
      <c r="R9" s="13"/>
      <c r="S9" s="13"/>
      <c r="T9" s="13"/>
    </row>
    <row r="10" spans="1:20" ht="21.75" customHeight="1" x14ac:dyDescent="0.2">
      <c r="A10" s="6"/>
      <c r="B10" s="7"/>
      <c r="C10" s="18">
        <f t="shared" si="1"/>
        <v>7</v>
      </c>
      <c r="D10" s="14" t="s">
        <v>15</v>
      </c>
      <c r="E10" s="15">
        <v>3.9</v>
      </c>
      <c r="F10" s="16"/>
      <c r="G10" s="15">
        <v>0.8</v>
      </c>
      <c r="H10" s="16"/>
      <c r="I10" s="15"/>
      <c r="J10" s="16"/>
      <c r="K10" s="41">
        <f t="shared" si="2"/>
        <v>1.5666666666666667</v>
      </c>
      <c r="L10" s="36"/>
      <c r="M10" s="17"/>
      <c r="N10" s="36"/>
      <c r="O10" s="48">
        <f t="shared" si="0"/>
        <v>0.78333333333333333</v>
      </c>
      <c r="P10" s="12"/>
      <c r="Q10" s="13"/>
      <c r="R10" s="13"/>
      <c r="S10" s="13"/>
      <c r="T10" s="13"/>
    </row>
    <row r="11" spans="1:20" ht="27" customHeight="1" x14ac:dyDescent="0.2">
      <c r="A11" s="6"/>
      <c r="B11" s="7"/>
      <c r="C11" s="18">
        <f t="shared" si="1"/>
        <v>8</v>
      </c>
      <c r="D11" s="14" t="s">
        <v>16</v>
      </c>
      <c r="E11" s="15">
        <f>0.2+7.3</f>
        <v>7.5</v>
      </c>
      <c r="F11" s="16"/>
      <c r="G11" s="15">
        <v>4</v>
      </c>
      <c r="H11" s="16"/>
      <c r="I11" s="15">
        <v>4.3</v>
      </c>
      <c r="J11" s="16"/>
      <c r="K11" s="41">
        <f t="shared" si="2"/>
        <v>5.2666666666666666</v>
      </c>
      <c r="L11" s="36"/>
      <c r="M11" s="17">
        <v>4.7</v>
      </c>
      <c r="N11" s="36"/>
      <c r="O11" s="48">
        <f t="shared" si="0"/>
        <v>4.9833333333333334</v>
      </c>
      <c r="P11" s="12"/>
      <c r="Q11" s="13"/>
      <c r="R11" s="13"/>
      <c r="S11" s="13"/>
      <c r="T11" s="13"/>
    </row>
    <row r="12" spans="1:20" ht="27" customHeight="1" x14ac:dyDescent="0.2">
      <c r="A12" s="6"/>
      <c r="B12" s="7"/>
      <c r="C12" s="18">
        <f t="shared" si="1"/>
        <v>9</v>
      </c>
      <c r="D12" s="14" t="s">
        <v>17</v>
      </c>
      <c r="E12" s="15">
        <v>3.4</v>
      </c>
      <c r="F12" s="16"/>
      <c r="G12" s="15">
        <v>1.5</v>
      </c>
      <c r="H12" s="16"/>
      <c r="I12" s="15">
        <v>2</v>
      </c>
      <c r="J12" s="16"/>
      <c r="K12" s="41">
        <f t="shared" si="2"/>
        <v>2.3000000000000003</v>
      </c>
      <c r="L12" s="36"/>
      <c r="M12" s="17">
        <v>3</v>
      </c>
      <c r="N12" s="36"/>
      <c r="O12" s="48">
        <f t="shared" si="0"/>
        <v>2.6500000000000004</v>
      </c>
      <c r="P12" s="12"/>
      <c r="Q12" s="13"/>
      <c r="R12" s="13"/>
      <c r="S12" s="13"/>
      <c r="T12" s="13"/>
    </row>
    <row r="13" spans="1:20" ht="30" customHeight="1" x14ac:dyDescent="0.2">
      <c r="A13" s="6"/>
      <c r="B13" s="7"/>
      <c r="C13" s="18">
        <f t="shared" si="1"/>
        <v>10</v>
      </c>
      <c r="D13" s="14" t="s">
        <v>18</v>
      </c>
      <c r="E13" s="15">
        <v>1.2</v>
      </c>
      <c r="F13" s="16"/>
      <c r="G13" s="15">
        <v>0</v>
      </c>
      <c r="H13" s="16"/>
      <c r="I13" s="15">
        <v>0</v>
      </c>
      <c r="J13" s="16"/>
      <c r="K13" s="41">
        <f t="shared" si="2"/>
        <v>0.39999999999999997</v>
      </c>
      <c r="L13" s="36"/>
      <c r="M13" s="17">
        <v>0</v>
      </c>
      <c r="N13" s="36"/>
      <c r="O13" s="48">
        <f t="shared" si="0"/>
        <v>0.19999999999999998</v>
      </c>
      <c r="P13" s="12"/>
      <c r="Q13" s="13"/>
      <c r="R13" s="13"/>
      <c r="S13" s="13"/>
      <c r="T13" s="13"/>
    </row>
    <row r="14" spans="1:20" ht="27" customHeight="1" x14ac:dyDescent="0.2">
      <c r="A14" s="6"/>
      <c r="B14" s="7"/>
      <c r="C14" s="18">
        <f t="shared" si="1"/>
        <v>11</v>
      </c>
      <c r="D14" s="14" t="s">
        <v>19</v>
      </c>
      <c r="E14" s="15">
        <v>2</v>
      </c>
      <c r="F14" s="16"/>
      <c r="G14" s="15">
        <v>5.0999999999999996</v>
      </c>
      <c r="H14" s="16"/>
      <c r="I14" s="15">
        <v>9.1</v>
      </c>
      <c r="J14" s="16"/>
      <c r="K14" s="41">
        <f t="shared" si="2"/>
        <v>5.3999999999999995</v>
      </c>
      <c r="L14" s="36"/>
      <c r="M14" s="17">
        <v>9</v>
      </c>
      <c r="N14" s="36"/>
      <c r="O14" s="48">
        <f t="shared" si="0"/>
        <v>7.1999999999999993</v>
      </c>
      <c r="P14" s="12"/>
      <c r="Q14" s="13"/>
      <c r="R14" s="13"/>
      <c r="S14" s="13"/>
      <c r="T14" s="13"/>
    </row>
    <row r="15" spans="1:20" ht="27" customHeight="1" x14ac:dyDescent="0.2">
      <c r="A15" s="6"/>
      <c r="B15" s="7"/>
      <c r="C15" s="18">
        <f t="shared" si="1"/>
        <v>12</v>
      </c>
      <c r="D15" s="14" t="s">
        <v>20</v>
      </c>
      <c r="E15" s="15"/>
      <c r="F15" s="16"/>
      <c r="G15" s="15"/>
      <c r="H15" s="16"/>
      <c r="I15" s="15"/>
      <c r="J15" s="16"/>
      <c r="K15" s="41">
        <f t="shared" si="2"/>
        <v>0</v>
      </c>
      <c r="L15" s="36"/>
      <c r="M15" s="17"/>
      <c r="N15" s="36"/>
      <c r="O15" s="48">
        <f t="shared" si="0"/>
        <v>0</v>
      </c>
      <c r="P15" s="12"/>
      <c r="Q15" s="13"/>
      <c r="R15" s="13"/>
      <c r="S15" s="13"/>
      <c r="T15" s="13"/>
    </row>
    <row r="16" spans="1:20" ht="27" customHeight="1" x14ac:dyDescent="0.2">
      <c r="A16" s="6"/>
      <c r="B16" s="7"/>
      <c r="C16" s="18">
        <f t="shared" si="1"/>
        <v>13</v>
      </c>
      <c r="D16" s="14" t="s">
        <v>21</v>
      </c>
      <c r="E16" s="15">
        <v>3.5</v>
      </c>
      <c r="F16" s="16"/>
      <c r="G16" s="15">
        <v>0</v>
      </c>
      <c r="H16" s="16"/>
      <c r="I16" s="15">
        <v>0</v>
      </c>
      <c r="J16" s="16"/>
      <c r="K16" s="41">
        <f t="shared" si="2"/>
        <v>1.1666666666666667</v>
      </c>
      <c r="L16" s="36"/>
      <c r="M16" s="17">
        <v>0</v>
      </c>
      <c r="N16" s="36"/>
      <c r="O16" s="48">
        <f t="shared" si="0"/>
        <v>0.58333333333333337</v>
      </c>
      <c r="P16" s="12"/>
      <c r="Q16" s="13"/>
      <c r="R16" s="13"/>
      <c r="S16" s="13"/>
      <c r="T16" s="13"/>
    </row>
    <row r="17" spans="1:20" ht="27" customHeight="1" x14ac:dyDescent="0.2">
      <c r="A17" s="6"/>
      <c r="B17" s="7"/>
      <c r="C17" s="18">
        <f t="shared" si="1"/>
        <v>14</v>
      </c>
      <c r="D17" s="14" t="s">
        <v>22</v>
      </c>
      <c r="E17" s="15">
        <v>3.2</v>
      </c>
      <c r="F17" s="16"/>
      <c r="G17" s="15">
        <v>4.9000000000000004</v>
      </c>
      <c r="H17" s="16"/>
      <c r="I17" s="15">
        <v>10</v>
      </c>
      <c r="J17" s="16"/>
      <c r="K17" s="41">
        <f t="shared" si="2"/>
        <v>6.0333333333333341</v>
      </c>
      <c r="L17" s="36"/>
      <c r="M17" s="17"/>
      <c r="N17" s="36"/>
      <c r="O17" s="48">
        <f t="shared" si="0"/>
        <v>6.0333333333333341</v>
      </c>
      <c r="P17" s="12"/>
      <c r="Q17" s="13"/>
      <c r="R17" s="13"/>
      <c r="S17" s="13"/>
      <c r="T17" s="13"/>
    </row>
    <row r="18" spans="1:20" ht="27" customHeight="1" x14ac:dyDescent="0.2">
      <c r="A18" s="6"/>
      <c r="B18" s="7"/>
      <c r="C18" s="18">
        <f t="shared" si="1"/>
        <v>15</v>
      </c>
      <c r="D18" s="14" t="s">
        <v>23</v>
      </c>
      <c r="E18" s="15">
        <v>1</v>
      </c>
      <c r="F18" s="16"/>
      <c r="G18" s="15">
        <v>6.2</v>
      </c>
      <c r="H18" s="16"/>
      <c r="I18" s="15">
        <v>6.7</v>
      </c>
      <c r="J18" s="16"/>
      <c r="K18" s="41">
        <f t="shared" si="2"/>
        <v>4.6333333333333337</v>
      </c>
      <c r="L18" s="36"/>
      <c r="M18" s="17">
        <v>6.2</v>
      </c>
      <c r="N18" s="36"/>
      <c r="O18" s="48">
        <f t="shared" si="0"/>
        <v>5.416666666666667</v>
      </c>
      <c r="P18" s="12"/>
      <c r="Q18" s="13"/>
      <c r="R18" s="13"/>
      <c r="S18" s="13"/>
      <c r="T18" s="13"/>
    </row>
    <row r="19" spans="1:20" ht="27" customHeight="1" x14ac:dyDescent="0.2">
      <c r="A19" s="6"/>
      <c r="B19" s="7"/>
      <c r="C19" s="18">
        <f t="shared" si="1"/>
        <v>16</v>
      </c>
      <c r="D19" s="14" t="s">
        <v>24</v>
      </c>
      <c r="E19" s="15">
        <f>0.2+4.5</f>
        <v>4.7</v>
      </c>
      <c r="F19" s="16"/>
      <c r="G19" s="15">
        <v>5.8</v>
      </c>
      <c r="H19" s="16"/>
      <c r="I19" s="15">
        <v>0</v>
      </c>
      <c r="J19" s="16"/>
      <c r="K19" s="41">
        <f t="shared" si="2"/>
        <v>3.5</v>
      </c>
      <c r="L19" s="36"/>
      <c r="M19" s="17">
        <v>5.4</v>
      </c>
      <c r="N19" s="36"/>
      <c r="O19" s="48">
        <f t="shared" si="0"/>
        <v>4.45</v>
      </c>
      <c r="P19" s="12"/>
      <c r="Q19" s="13"/>
      <c r="R19" s="13"/>
      <c r="S19" s="13"/>
      <c r="T19" s="13"/>
    </row>
    <row r="20" spans="1:20" ht="27" customHeight="1" x14ac:dyDescent="0.2">
      <c r="A20" s="6"/>
      <c r="B20" s="7"/>
      <c r="C20" s="18">
        <f t="shared" si="1"/>
        <v>17</v>
      </c>
      <c r="D20" s="14" t="s">
        <v>25</v>
      </c>
      <c r="E20" s="15">
        <v>0.8</v>
      </c>
      <c r="F20" s="16"/>
      <c r="G20" s="15">
        <v>0.5</v>
      </c>
      <c r="H20" s="16"/>
      <c r="I20" s="15">
        <v>2.5</v>
      </c>
      <c r="J20" s="16"/>
      <c r="K20" s="41">
        <f t="shared" si="2"/>
        <v>1.2666666666666666</v>
      </c>
      <c r="L20" s="36"/>
      <c r="M20" s="17">
        <v>0</v>
      </c>
      <c r="N20" s="36"/>
      <c r="O20" s="48">
        <f t="shared" si="0"/>
        <v>0.6333333333333333</v>
      </c>
      <c r="P20" s="12"/>
      <c r="Q20" s="13"/>
      <c r="R20" s="13"/>
      <c r="S20" s="13"/>
      <c r="T20" s="13"/>
    </row>
    <row r="21" spans="1:20" ht="27" customHeight="1" x14ac:dyDescent="0.2">
      <c r="A21" s="6"/>
      <c r="B21" s="7"/>
      <c r="C21" s="18">
        <f t="shared" si="1"/>
        <v>18</v>
      </c>
      <c r="D21" s="14" t="s">
        <v>26</v>
      </c>
      <c r="E21" s="15">
        <v>2.6</v>
      </c>
      <c r="F21" s="16"/>
      <c r="G21" s="15">
        <v>5.6</v>
      </c>
      <c r="H21" s="16"/>
      <c r="I21" s="15">
        <v>9.3000000000000007</v>
      </c>
      <c r="J21" s="16"/>
      <c r="K21" s="41">
        <f t="shared" si="2"/>
        <v>5.833333333333333</v>
      </c>
      <c r="L21" s="36"/>
      <c r="M21" s="17"/>
      <c r="N21" s="36"/>
      <c r="O21" s="48">
        <f t="shared" si="0"/>
        <v>5.833333333333333</v>
      </c>
      <c r="P21" s="12"/>
      <c r="Q21" s="13"/>
      <c r="R21" s="13"/>
      <c r="S21" s="13"/>
      <c r="T21" s="13"/>
    </row>
    <row r="22" spans="1:20" ht="27" customHeight="1" x14ac:dyDescent="0.2">
      <c r="A22" s="6"/>
      <c r="B22" s="7"/>
      <c r="C22" s="18">
        <f t="shared" si="1"/>
        <v>19</v>
      </c>
      <c r="D22" s="14" t="s">
        <v>27</v>
      </c>
      <c r="E22" s="15">
        <v>5.8</v>
      </c>
      <c r="F22" s="16"/>
      <c r="G22" s="15">
        <v>7.2</v>
      </c>
      <c r="H22" s="16"/>
      <c r="I22" s="15">
        <v>8.3000000000000007</v>
      </c>
      <c r="J22" s="16"/>
      <c r="K22" s="41">
        <f t="shared" si="2"/>
        <v>7.1000000000000005</v>
      </c>
      <c r="L22" s="36"/>
      <c r="M22" s="17"/>
      <c r="N22" s="36"/>
      <c r="O22" s="48">
        <f t="shared" si="0"/>
        <v>7.1000000000000005</v>
      </c>
      <c r="P22" s="12"/>
      <c r="Q22" s="13"/>
      <c r="R22" s="13"/>
      <c r="S22" s="13"/>
      <c r="T22" s="13"/>
    </row>
    <row r="23" spans="1:20" ht="27" customHeight="1" x14ac:dyDescent="0.2">
      <c r="A23" s="6"/>
      <c r="B23" s="7"/>
      <c r="C23" s="18">
        <f t="shared" si="1"/>
        <v>20</v>
      </c>
      <c r="D23" s="14" t="s">
        <v>28</v>
      </c>
      <c r="E23" s="15">
        <v>3.3</v>
      </c>
      <c r="F23" s="16"/>
      <c r="G23" s="15">
        <v>5.5</v>
      </c>
      <c r="H23" s="16"/>
      <c r="I23" s="15">
        <v>7.9</v>
      </c>
      <c r="J23" s="16"/>
      <c r="K23" s="41">
        <f t="shared" si="2"/>
        <v>5.5666666666666673</v>
      </c>
      <c r="L23" s="36"/>
      <c r="M23" s="17">
        <v>5.5</v>
      </c>
      <c r="N23" s="36"/>
      <c r="O23" s="48">
        <f t="shared" si="0"/>
        <v>5.5666666666666673</v>
      </c>
      <c r="P23" s="12"/>
      <c r="Q23" s="13"/>
      <c r="R23" s="13"/>
      <c r="S23" s="13"/>
      <c r="T23" s="13"/>
    </row>
    <row r="24" spans="1:20" ht="27" customHeight="1" x14ac:dyDescent="0.2">
      <c r="A24" s="6"/>
      <c r="B24" s="7"/>
      <c r="C24" s="18">
        <f t="shared" si="1"/>
        <v>21</v>
      </c>
      <c r="D24" s="49" t="s">
        <v>29</v>
      </c>
      <c r="E24" s="15">
        <v>8.1999999999999993</v>
      </c>
      <c r="F24" s="16"/>
      <c r="G24" s="15">
        <v>2.5</v>
      </c>
      <c r="H24" s="16"/>
      <c r="I24" s="15">
        <v>8.3000000000000007</v>
      </c>
      <c r="J24" s="16"/>
      <c r="K24" s="41">
        <f t="shared" si="2"/>
        <v>6.333333333333333</v>
      </c>
      <c r="L24" s="36"/>
      <c r="M24" s="17"/>
      <c r="N24" s="36"/>
      <c r="O24" s="48">
        <f t="shared" si="0"/>
        <v>6.333333333333333</v>
      </c>
      <c r="P24" s="12"/>
      <c r="Q24" s="13"/>
      <c r="R24" s="13"/>
      <c r="S24" s="13"/>
      <c r="T24" s="13"/>
    </row>
    <row r="25" spans="1:20" ht="27" customHeight="1" x14ac:dyDescent="0.2">
      <c r="A25" s="6"/>
      <c r="B25" s="7"/>
      <c r="C25" s="18">
        <f t="shared" si="1"/>
        <v>22</v>
      </c>
      <c r="D25" s="49" t="s">
        <v>30</v>
      </c>
      <c r="E25" s="15">
        <v>1.2</v>
      </c>
      <c r="F25" s="16"/>
      <c r="G25" s="15"/>
      <c r="H25" s="16"/>
      <c r="I25" s="15">
        <v>0</v>
      </c>
      <c r="J25" s="16"/>
      <c r="K25" s="41">
        <f t="shared" si="2"/>
        <v>0.39999999999999997</v>
      </c>
      <c r="L25" s="36"/>
      <c r="M25" s="17">
        <v>0.3</v>
      </c>
      <c r="N25" s="36"/>
      <c r="O25" s="48">
        <f t="shared" si="0"/>
        <v>0.35</v>
      </c>
      <c r="P25" s="12"/>
      <c r="Q25" s="13"/>
      <c r="R25" s="13"/>
      <c r="S25" s="13"/>
      <c r="T25" s="13"/>
    </row>
    <row r="26" spans="1:20" ht="27" customHeight="1" x14ac:dyDescent="0.2">
      <c r="A26" s="6"/>
      <c r="B26" s="7"/>
      <c r="C26" s="18">
        <f t="shared" si="1"/>
        <v>23</v>
      </c>
      <c r="D26" s="49" t="s">
        <v>31</v>
      </c>
      <c r="E26" s="15">
        <v>0</v>
      </c>
      <c r="F26" s="16"/>
      <c r="G26" s="15">
        <v>0</v>
      </c>
      <c r="H26" s="16"/>
      <c r="I26" s="15">
        <v>3.3</v>
      </c>
      <c r="J26" s="16"/>
      <c r="K26" s="41">
        <f t="shared" si="2"/>
        <v>1.0999999999999999</v>
      </c>
      <c r="L26" s="36"/>
      <c r="M26" s="17">
        <v>3</v>
      </c>
      <c r="N26" s="36"/>
      <c r="O26" s="48">
        <f t="shared" si="0"/>
        <v>2.0499999999999998</v>
      </c>
      <c r="P26" s="12"/>
      <c r="Q26" s="13"/>
      <c r="R26" s="13"/>
      <c r="S26" s="13"/>
      <c r="T26" s="13"/>
    </row>
    <row r="27" spans="1:20" ht="27" customHeight="1" x14ac:dyDescent="0.2">
      <c r="A27" s="6"/>
      <c r="B27" s="7"/>
      <c r="C27" s="18">
        <f t="shared" si="1"/>
        <v>24</v>
      </c>
      <c r="D27" s="49" t="s">
        <v>32</v>
      </c>
      <c r="E27" s="15">
        <f>0.3+1.6</f>
        <v>1.9000000000000001</v>
      </c>
      <c r="F27" s="16"/>
      <c r="G27" s="15">
        <v>2.5</v>
      </c>
      <c r="H27" s="16"/>
      <c r="I27" s="15">
        <v>4</v>
      </c>
      <c r="J27" s="16"/>
      <c r="K27" s="41">
        <f t="shared" si="2"/>
        <v>2.8000000000000003</v>
      </c>
      <c r="L27" s="36"/>
      <c r="M27" s="17">
        <v>0</v>
      </c>
      <c r="N27" s="36"/>
      <c r="O27" s="48">
        <f t="shared" si="0"/>
        <v>1.4000000000000001</v>
      </c>
      <c r="P27" s="12"/>
      <c r="Q27" s="13"/>
      <c r="R27" s="13"/>
      <c r="S27" s="13"/>
      <c r="T27" s="13"/>
    </row>
    <row r="28" spans="1:20" ht="27" customHeight="1" x14ac:dyDescent="0.2">
      <c r="A28" s="6"/>
      <c r="B28" s="7"/>
      <c r="C28" s="18">
        <f t="shared" si="1"/>
        <v>25</v>
      </c>
      <c r="D28" s="49" t="s">
        <v>33</v>
      </c>
      <c r="E28" s="15">
        <v>1.3</v>
      </c>
      <c r="F28" s="16"/>
      <c r="G28" s="15"/>
      <c r="H28" s="16"/>
      <c r="I28" s="15">
        <v>0</v>
      </c>
      <c r="J28" s="16"/>
      <c r="K28" s="41">
        <f t="shared" si="2"/>
        <v>0.43333333333333335</v>
      </c>
      <c r="L28" s="36"/>
      <c r="M28" s="17">
        <v>0</v>
      </c>
      <c r="N28" s="36"/>
      <c r="O28" s="48">
        <f t="shared" si="0"/>
        <v>0.21666666666666667</v>
      </c>
      <c r="P28" s="12"/>
      <c r="Q28" s="13"/>
      <c r="R28" s="13"/>
      <c r="S28" s="13"/>
      <c r="T28" s="13"/>
    </row>
    <row r="29" spans="1:20" ht="27" customHeight="1" x14ac:dyDescent="0.2">
      <c r="A29" s="6"/>
      <c r="B29" s="7"/>
      <c r="C29" s="18">
        <f t="shared" si="1"/>
        <v>26</v>
      </c>
      <c r="D29" s="49" t="s">
        <v>34</v>
      </c>
      <c r="E29" s="15">
        <v>3.6</v>
      </c>
      <c r="F29" s="16"/>
      <c r="G29" s="15">
        <v>2.5</v>
      </c>
      <c r="H29" s="16"/>
      <c r="I29" s="15">
        <v>6.6</v>
      </c>
      <c r="J29" s="16"/>
      <c r="K29" s="41">
        <f t="shared" si="2"/>
        <v>4.2333333333333334</v>
      </c>
      <c r="L29" s="36"/>
      <c r="M29" s="17">
        <v>4.0999999999999996</v>
      </c>
      <c r="N29" s="36"/>
      <c r="O29" s="48">
        <f t="shared" si="0"/>
        <v>4.1666666666666661</v>
      </c>
      <c r="P29" s="12"/>
      <c r="Q29" s="13"/>
      <c r="R29" s="13"/>
      <c r="S29" s="13"/>
      <c r="T29" s="13"/>
    </row>
    <row r="30" spans="1:20" ht="27" customHeight="1" x14ac:dyDescent="0.2">
      <c r="A30" s="6"/>
      <c r="B30" s="7"/>
      <c r="C30" s="18">
        <f t="shared" si="1"/>
        <v>27</v>
      </c>
      <c r="D30" s="49" t="s">
        <v>35</v>
      </c>
      <c r="E30" s="15">
        <v>2.2000000000000002</v>
      </c>
      <c r="F30" s="16"/>
      <c r="G30" s="15">
        <v>3.3</v>
      </c>
      <c r="H30" s="16"/>
      <c r="I30" s="15">
        <v>4.3</v>
      </c>
      <c r="J30" s="16"/>
      <c r="K30" s="41">
        <f t="shared" si="2"/>
        <v>3.2666666666666671</v>
      </c>
      <c r="L30" s="36"/>
      <c r="M30" s="17">
        <v>7.8</v>
      </c>
      <c r="N30" s="36"/>
      <c r="O30" s="48">
        <f t="shared" si="0"/>
        <v>5.5333333333333332</v>
      </c>
      <c r="P30" s="12"/>
      <c r="Q30" s="13"/>
      <c r="R30" s="13"/>
      <c r="S30" s="13"/>
      <c r="T30" s="13"/>
    </row>
    <row r="31" spans="1:20" ht="27" customHeight="1" x14ac:dyDescent="0.2">
      <c r="A31" s="6"/>
      <c r="B31" s="7"/>
      <c r="C31" s="18">
        <f t="shared" si="1"/>
        <v>28</v>
      </c>
      <c r="D31" s="49" t="s">
        <v>36</v>
      </c>
      <c r="E31" s="15">
        <v>5.3</v>
      </c>
      <c r="F31" s="16"/>
      <c r="G31" s="15">
        <v>4.2</v>
      </c>
      <c r="H31" s="16"/>
      <c r="I31" s="15">
        <v>2.5</v>
      </c>
      <c r="J31" s="16"/>
      <c r="K31" s="41">
        <f t="shared" si="2"/>
        <v>4</v>
      </c>
      <c r="L31" s="36"/>
      <c r="M31" s="17">
        <v>2.6</v>
      </c>
      <c r="N31" s="36"/>
      <c r="O31" s="48">
        <f t="shared" si="0"/>
        <v>3.3</v>
      </c>
      <c r="P31" s="12"/>
      <c r="Q31" s="13"/>
      <c r="R31" s="13"/>
      <c r="S31" s="13"/>
      <c r="T31" s="13"/>
    </row>
    <row r="32" spans="1:20" ht="27" customHeight="1" x14ac:dyDescent="0.2">
      <c r="A32" s="6"/>
      <c r="B32" s="7"/>
      <c r="C32" s="18">
        <f t="shared" si="1"/>
        <v>29</v>
      </c>
      <c r="D32" s="49" t="s">
        <v>37</v>
      </c>
      <c r="E32" s="15">
        <v>4.0999999999999996</v>
      </c>
      <c r="F32" s="16"/>
      <c r="G32" s="15">
        <v>1.3</v>
      </c>
      <c r="H32" s="16"/>
      <c r="I32" s="15">
        <v>6.8</v>
      </c>
      <c r="J32" s="16"/>
      <c r="K32" s="41">
        <f t="shared" si="2"/>
        <v>4.0666666666666664</v>
      </c>
      <c r="L32" s="36"/>
      <c r="M32" s="17">
        <v>4.9000000000000004</v>
      </c>
      <c r="N32" s="36"/>
      <c r="O32" s="48">
        <f t="shared" si="0"/>
        <v>4.4833333333333334</v>
      </c>
      <c r="P32" s="12"/>
      <c r="Q32" s="13"/>
      <c r="R32" s="13"/>
      <c r="S32" s="13"/>
      <c r="T32" s="13"/>
    </row>
    <row r="33" spans="1:20" ht="27" customHeight="1" x14ac:dyDescent="0.2">
      <c r="A33" s="6"/>
      <c r="B33" s="7"/>
      <c r="C33" s="18">
        <f t="shared" si="1"/>
        <v>30</v>
      </c>
      <c r="D33" s="49" t="s">
        <v>38</v>
      </c>
      <c r="E33" s="15">
        <v>0.8</v>
      </c>
      <c r="F33" s="16"/>
      <c r="G33" s="15"/>
      <c r="H33" s="16"/>
      <c r="I33" s="15">
        <v>0</v>
      </c>
      <c r="J33" s="16"/>
      <c r="K33" s="41">
        <f t="shared" si="2"/>
        <v>0.26666666666666666</v>
      </c>
      <c r="L33" s="36"/>
      <c r="M33" s="17">
        <v>0</v>
      </c>
      <c r="N33" s="36"/>
      <c r="O33" s="48">
        <f t="shared" si="0"/>
        <v>0.13333333333333333</v>
      </c>
      <c r="P33" s="12"/>
      <c r="Q33" s="13"/>
      <c r="R33" s="13"/>
      <c r="S33" s="13"/>
      <c r="T33" s="13"/>
    </row>
    <row r="34" spans="1:20" ht="27" customHeight="1" x14ac:dyDescent="0.2">
      <c r="A34" s="6"/>
      <c r="B34" s="7"/>
      <c r="C34" s="18">
        <f t="shared" si="1"/>
        <v>31</v>
      </c>
      <c r="D34" s="49" t="s">
        <v>39</v>
      </c>
      <c r="E34" s="15">
        <v>2</v>
      </c>
      <c r="F34" s="16"/>
      <c r="G34" s="15">
        <v>1.5</v>
      </c>
      <c r="H34" s="16"/>
      <c r="I34" s="15">
        <v>8.6</v>
      </c>
      <c r="J34" s="16"/>
      <c r="K34" s="41">
        <f t="shared" si="2"/>
        <v>4.0333333333333332</v>
      </c>
      <c r="L34" s="36"/>
      <c r="M34" s="17">
        <v>5</v>
      </c>
      <c r="N34" s="36"/>
      <c r="O34" s="48">
        <f t="shared" si="0"/>
        <v>4.5166666666666666</v>
      </c>
      <c r="P34" s="12"/>
      <c r="Q34" s="13"/>
      <c r="R34" s="13"/>
      <c r="S34" s="13"/>
      <c r="T34" s="13"/>
    </row>
    <row r="35" spans="1:20" ht="27" customHeight="1" x14ac:dyDescent="0.2">
      <c r="A35" s="6"/>
      <c r="B35" s="7"/>
      <c r="C35" s="18">
        <f t="shared" si="1"/>
        <v>32</v>
      </c>
      <c r="D35" s="49" t="s">
        <v>40</v>
      </c>
      <c r="E35" s="15">
        <v>4.8</v>
      </c>
      <c r="F35" s="16"/>
      <c r="G35" s="15">
        <v>3.4</v>
      </c>
      <c r="H35" s="16"/>
      <c r="I35" s="15">
        <v>8.3000000000000007</v>
      </c>
      <c r="J35" s="16"/>
      <c r="K35" s="41">
        <f t="shared" si="2"/>
        <v>5.5</v>
      </c>
      <c r="L35" s="36"/>
      <c r="M35" s="17"/>
      <c r="N35" s="36"/>
      <c r="O35" s="48">
        <f t="shared" si="0"/>
        <v>5.5</v>
      </c>
      <c r="P35" s="12"/>
      <c r="Q35" s="13"/>
      <c r="R35" s="13"/>
      <c r="S35" s="13"/>
      <c r="T35" s="13"/>
    </row>
    <row r="36" spans="1:20" ht="27" customHeight="1" x14ac:dyDescent="0.2">
      <c r="A36" s="6"/>
      <c r="B36" s="7"/>
      <c r="C36" s="18">
        <f t="shared" si="1"/>
        <v>33</v>
      </c>
      <c r="D36" s="49" t="s">
        <v>41</v>
      </c>
      <c r="E36" s="15">
        <v>4.3</v>
      </c>
      <c r="F36" s="16"/>
      <c r="G36" s="15">
        <v>2.5</v>
      </c>
      <c r="H36" s="16"/>
      <c r="I36" s="15">
        <v>0</v>
      </c>
      <c r="J36" s="16"/>
      <c r="K36" s="41">
        <f t="shared" si="2"/>
        <v>2.2666666666666666</v>
      </c>
      <c r="L36" s="36"/>
      <c r="M36" s="17">
        <v>1.3</v>
      </c>
      <c r="N36" s="36"/>
      <c r="O36" s="48">
        <f t="shared" si="0"/>
        <v>1.7833333333333332</v>
      </c>
      <c r="P36" s="12"/>
      <c r="Q36" s="13"/>
      <c r="R36" s="13"/>
      <c r="S36" s="13"/>
      <c r="T36" s="13"/>
    </row>
    <row r="37" spans="1:20" ht="27" customHeight="1" x14ac:dyDescent="0.2">
      <c r="A37" s="6"/>
      <c r="B37" s="7"/>
      <c r="C37" s="18">
        <f t="shared" ref="C37:C39" si="3">C36+1</f>
        <v>34</v>
      </c>
      <c r="D37" s="49" t="s">
        <v>42</v>
      </c>
      <c r="E37" s="15">
        <v>4.9000000000000004</v>
      </c>
      <c r="F37" s="16"/>
      <c r="G37" s="15">
        <v>4.4000000000000004</v>
      </c>
      <c r="H37" s="16"/>
      <c r="I37" s="15">
        <v>8.8000000000000007</v>
      </c>
      <c r="J37" s="16"/>
      <c r="K37" s="41">
        <f t="shared" si="2"/>
        <v>6.0333333333333341</v>
      </c>
      <c r="L37" s="36"/>
      <c r="M37" s="17"/>
      <c r="N37" s="36"/>
      <c r="O37" s="48">
        <f t="shared" si="0"/>
        <v>6.0333333333333341</v>
      </c>
      <c r="P37" s="12"/>
      <c r="Q37" s="13"/>
      <c r="R37" s="13"/>
      <c r="S37" s="13"/>
      <c r="T37" s="13"/>
    </row>
    <row r="38" spans="1:20" ht="27" customHeight="1" x14ac:dyDescent="0.2">
      <c r="A38" s="6"/>
      <c r="B38" s="7"/>
      <c r="C38" s="18">
        <f t="shared" si="3"/>
        <v>35</v>
      </c>
      <c r="D38" s="49" t="s">
        <v>43</v>
      </c>
      <c r="E38" s="15">
        <v>3.6</v>
      </c>
      <c r="F38" s="16"/>
      <c r="G38" s="15">
        <v>1.3</v>
      </c>
      <c r="H38" s="16"/>
      <c r="I38" s="15">
        <v>3</v>
      </c>
      <c r="J38" s="16"/>
      <c r="K38" s="41">
        <f t="shared" si="2"/>
        <v>2.6333333333333333</v>
      </c>
      <c r="L38" s="36"/>
      <c r="M38" s="17">
        <v>0.3</v>
      </c>
      <c r="N38" s="36"/>
      <c r="O38" s="48">
        <f t="shared" si="0"/>
        <v>1.4666666666666666</v>
      </c>
      <c r="P38" s="12"/>
      <c r="Q38" s="13"/>
      <c r="R38" s="13"/>
      <c r="S38" s="13"/>
      <c r="T38" s="13"/>
    </row>
    <row r="39" spans="1:20" ht="27" customHeight="1" x14ac:dyDescent="0.2">
      <c r="A39" s="6"/>
      <c r="B39" s="7"/>
      <c r="C39" s="18">
        <f t="shared" si="3"/>
        <v>36</v>
      </c>
      <c r="D39" s="49" t="s">
        <v>8</v>
      </c>
      <c r="E39" s="15">
        <v>1.2</v>
      </c>
      <c r="F39" s="16"/>
      <c r="G39" s="15">
        <v>0</v>
      </c>
      <c r="H39" s="16"/>
      <c r="I39" s="15">
        <v>0</v>
      </c>
      <c r="J39" s="16"/>
      <c r="K39" s="41">
        <f t="shared" si="2"/>
        <v>0.39999999999999997</v>
      </c>
      <c r="L39" s="36"/>
      <c r="M39" s="17">
        <v>1.3</v>
      </c>
      <c r="N39" s="36"/>
      <c r="O39" s="48">
        <f t="shared" si="0"/>
        <v>0.85</v>
      </c>
      <c r="P39" s="12"/>
      <c r="Q39" s="13"/>
      <c r="R39" s="13"/>
      <c r="S39" s="13"/>
      <c r="T39" s="13"/>
    </row>
    <row r="40" spans="1:20" ht="27" customHeight="1" x14ac:dyDescent="0.2">
      <c r="A40" s="6"/>
      <c r="B40" s="10"/>
      <c r="C40" s="19"/>
      <c r="D40" s="19"/>
      <c r="E40" s="20"/>
      <c r="F40" s="21"/>
      <c r="G40" s="20"/>
      <c r="H40" s="21"/>
      <c r="I40" s="20"/>
      <c r="J40" s="21"/>
      <c r="K40" s="20"/>
      <c r="L40" s="21"/>
      <c r="M40" s="20"/>
      <c r="N40" s="21"/>
      <c r="O40" s="20"/>
      <c r="P40" s="13"/>
      <c r="Q40" s="13"/>
      <c r="R40" s="13"/>
      <c r="S40" s="13"/>
      <c r="T40" s="13"/>
    </row>
    <row r="41" spans="1:20" ht="27" customHeight="1" x14ac:dyDescent="0.2">
      <c r="A41" s="6"/>
      <c r="B41" s="10"/>
      <c r="C41" s="21"/>
      <c r="D41" s="24"/>
      <c r="E41" s="21"/>
      <c r="F41" s="10"/>
      <c r="G41" s="21"/>
      <c r="H41" s="10"/>
      <c r="I41" s="21"/>
      <c r="J41" s="10"/>
      <c r="K41" s="30"/>
      <c r="L41" s="21"/>
      <c r="M41" s="30"/>
      <c r="N41" s="21"/>
      <c r="O41" s="30"/>
      <c r="P41" s="13"/>
      <c r="Q41" s="13"/>
      <c r="R41" s="13"/>
      <c r="S41" s="13"/>
      <c r="T41" s="13"/>
    </row>
    <row r="42" spans="1:20" ht="27" customHeight="1" x14ac:dyDescent="0.2">
      <c r="A42" s="6"/>
      <c r="B42" s="10"/>
      <c r="C42" s="22"/>
      <c r="D42" s="14" t="s">
        <v>9</v>
      </c>
      <c r="E42" s="23"/>
      <c r="F42" s="10"/>
      <c r="G42" s="21"/>
      <c r="H42" s="10"/>
      <c r="I42" s="21"/>
      <c r="J42" s="10"/>
      <c r="K42" s="30"/>
      <c r="L42" s="21"/>
      <c r="M42" s="30"/>
      <c r="N42" s="21"/>
      <c r="O42" s="30"/>
      <c r="P42" s="13"/>
      <c r="Q42" s="13"/>
      <c r="R42" s="13"/>
      <c r="S42" s="13"/>
      <c r="T42" s="13"/>
    </row>
    <row r="43" spans="1:20" ht="27" customHeight="1" x14ac:dyDescent="0.2">
      <c r="A43" s="6"/>
      <c r="B43" s="10"/>
      <c r="C43" s="24"/>
      <c r="D43" s="25"/>
      <c r="E43" s="24"/>
      <c r="F43" s="10"/>
      <c r="G43" s="24"/>
      <c r="H43" s="10"/>
      <c r="I43" s="24"/>
      <c r="J43" s="10"/>
      <c r="K43" s="32"/>
      <c r="L43" s="21"/>
      <c r="M43" s="32"/>
      <c r="N43" s="21"/>
      <c r="O43" s="32"/>
      <c r="P43" s="13"/>
      <c r="Q43" s="13"/>
      <c r="R43" s="13"/>
      <c r="S43" s="13"/>
      <c r="T43" s="13"/>
    </row>
    <row r="44" spans="1:20" ht="27" customHeight="1" x14ac:dyDescent="0.2">
      <c r="A44" s="6"/>
      <c r="B44" s="7"/>
      <c r="C44" s="18">
        <v>1</v>
      </c>
      <c r="D44" s="14" t="s">
        <v>13</v>
      </c>
      <c r="E44" s="15">
        <v>7.5</v>
      </c>
      <c r="F44" s="16"/>
      <c r="G44" s="15">
        <v>9.6999999999999993</v>
      </c>
      <c r="H44" s="16"/>
      <c r="I44" s="15">
        <v>10</v>
      </c>
      <c r="J44" s="16"/>
      <c r="K44" s="31">
        <f>(E44+G44+I44)/3</f>
        <v>9.0666666666666664</v>
      </c>
      <c r="L44" s="36"/>
      <c r="M44" s="33"/>
      <c r="N44" s="36"/>
      <c r="O44" s="34">
        <f>IF(K44&gt;5.49,K44,(K44+M44)/2)</f>
        <v>9.0666666666666664</v>
      </c>
      <c r="P44" s="12"/>
      <c r="Q44" s="13"/>
      <c r="R44" s="13"/>
      <c r="S44" s="13"/>
      <c r="T44" s="13"/>
    </row>
    <row r="45" spans="1:20" ht="27" customHeight="1" x14ac:dyDescent="0.2">
      <c r="A45" s="6"/>
      <c r="B45" s="7"/>
      <c r="C45" s="18">
        <f t="shared" ref="C45:C58" si="4">C44+1</f>
        <v>2</v>
      </c>
      <c r="D45" s="14" t="s">
        <v>49</v>
      </c>
      <c r="E45" s="15">
        <v>8.6999999999999993</v>
      </c>
      <c r="F45" s="16"/>
      <c r="G45" s="15">
        <v>8.1999999999999993</v>
      </c>
      <c r="H45" s="16"/>
      <c r="I45" s="15">
        <v>8.6999999999999993</v>
      </c>
      <c r="J45" s="16"/>
      <c r="K45" s="31">
        <f t="shared" ref="K45:K58" si="5">(E45+G45+I45)/3</f>
        <v>8.5333333333333332</v>
      </c>
      <c r="L45" s="36"/>
      <c r="M45" s="17"/>
      <c r="N45" s="36"/>
      <c r="O45" s="34">
        <f t="shared" ref="O45:O58" si="6">IF(K45&gt;5.49,K45,(K45+M45)/2)</f>
        <v>8.5333333333333332</v>
      </c>
      <c r="P45" s="12"/>
      <c r="Q45" s="13"/>
      <c r="R45" s="13"/>
      <c r="S45" s="13"/>
      <c r="T45" s="13"/>
    </row>
    <row r="46" spans="1:20" ht="27" customHeight="1" x14ac:dyDescent="0.2">
      <c r="A46" s="6"/>
      <c r="B46" s="7"/>
      <c r="C46" s="18">
        <f t="shared" si="4"/>
        <v>3</v>
      </c>
      <c r="D46" s="14" t="s">
        <v>12</v>
      </c>
      <c r="E46" s="15">
        <v>5.4</v>
      </c>
      <c r="F46" s="16"/>
      <c r="G46" s="15">
        <v>9.6999999999999993</v>
      </c>
      <c r="H46" s="16"/>
      <c r="I46" s="15">
        <v>10</v>
      </c>
      <c r="J46" s="16"/>
      <c r="K46" s="31">
        <f t="shared" si="5"/>
        <v>8.3666666666666671</v>
      </c>
      <c r="L46" s="36"/>
      <c r="M46" s="17"/>
      <c r="N46" s="36"/>
      <c r="O46" s="34">
        <f t="shared" si="6"/>
        <v>8.3666666666666671</v>
      </c>
      <c r="P46" s="12"/>
      <c r="Q46" s="13"/>
      <c r="R46" s="13"/>
      <c r="S46" s="13"/>
      <c r="T46" s="13"/>
    </row>
    <row r="47" spans="1:20" ht="27" customHeight="1" x14ac:dyDescent="0.2">
      <c r="A47" s="6"/>
      <c r="B47" s="7"/>
      <c r="C47" s="18">
        <f t="shared" si="4"/>
        <v>4</v>
      </c>
      <c r="D47" s="14" t="s">
        <v>50</v>
      </c>
      <c r="E47" s="15">
        <v>1.2</v>
      </c>
      <c r="F47" s="16"/>
      <c r="G47" s="15">
        <v>7.5</v>
      </c>
      <c r="H47" s="16"/>
      <c r="I47" s="15">
        <v>8.6</v>
      </c>
      <c r="J47" s="16"/>
      <c r="K47" s="31">
        <f t="shared" si="5"/>
        <v>5.7666666666666657</v>
      </c>
      <c r="L47" s="36"/>
      <c r="M47" s="17"/>
      <c r="N47" s="36"/>
      <c r="O47" s="34">
        <f t="shared" si="6"/>
        <v>5.7666666666666657</v>
      </c>
      <c r="P47" s="12"/>
      <c r="Q47" s="13"/>
      <c r="R47" s="13"/>
      <c r="S47" s="13"/>
      <c r="T47" s="13"/>
    </row>
    <row r="48" spans="1:20" ht="27" customHeight="1" x14ac:dyDescent="0.2">
      <c r="A48" s="6"/>
      <c r="B48" s="7"/>
      <c r="C48" s="18">
        <f t="shared" si="4"/>
        <v>5</v>
      </c>
      <c r="D48" s="14" t="s">
        <v>51</v>
      </c>
      <c r="E48" s="15">
        <f>0.7+6.6</f>
        <v>7.3</v>
      </c>
      <c r="F48" s="16"/>
      <c r="G48" s="15">
        <v>5.8</v>
      </c>
      <c r="H48" s="16"/>
      <c r="I48" s="15">
        <v>6.7</v>
      </c>
      <c r="J48" s="16"/>
      <c r="K48" s="31">
        <f t="shared" si="5"/>
        <v>6.6000000000000005</v>
      </c>
      <c r="L48" s="36"/>
      <c r="M48" s="17"/>
      <c r="N48" s="36"/>
      <c r="O48" s="34">
        <f t="shared" si="6"/>
        <v>6.6000000000000005</v>
      </c>
      <c r="P48" s="12"/>
      <c r="Q48" s="13"/>
      <c r="R48" s="13"/>
      <c r="S48" s="13"/>
      <c r="T48" s="13"/>
    </row>
    <row r="49" spans="1:20" ht="27" customHeight="1" x14ac:dyDescent="0.2">
      <c r="A49" s="6"/>
      <c r="B49" s="7"/>
      <c r="C49" s="18">
        <f t="shared" si="4"/>
        <v>6</v>
      </c>
      <c r="D49" s="14" t="s">
        <v>52</v>
      </c>
      <c r="E49" s="15"/>
      <c r="F49" s="16"/>
      <c r="G49" s="15"/>
      <c r="H49" s="16"/>
      <c r="I49" s="15"/>
      <c r="J49" s="16"/>
      <c r="K49" s="31">
        <f t="shared" si="5"/>
        <v>0</v>
      </c>
      <c r="L49" s="36"/>
      <c r="M49" s="17"/>
      <c r="N49" s="36"/>
      <c r="O49" s="34">
        <f t="shared" si="6"/>
        <v>0</v>
      </c>
      <c r="P49" s="12"/>
      <c r="Q49" s="13"/>
      <c r="R49" s="13"/>
      <c r="S49" s="13"/>
      <c r="T49" s="13"/>
    </row>
    <row r="50" spans="1:20" ht="27" customHeight="1" x14ac:dyDescent="0.2">
      <c r="A50" s="6"/>
      <c r="B50" s="7"/>
      <c r="C50" s="18">
        <f t="shared" si="4"/>
        <v>7</v>
      </c>
      <c r="D50" s="14" t="s">
        <v>10</v>
      </c>
      <c r="E50" s="15">
        <v>5.2</v>
      </c>
      <c r="F50" s="16"/>
      <c r="G50" s="15">
        <v>9.3000000000000007</v>
      </c>
      <c r="H50" s="16"/>
      <c r="I50" s="15">
        <v>8.1999999999999993</v>
      </c>
      <c r="J50" s="16"/>
      <c r="K50" s="31">
        <f t="shared" si="5"/>
        <v>7.5666666666666664</v>
      </c>
      <c r="L50" s="36"/>
      <c r="M50" s="17"/>
      <c r="N50" s="36"/>
      <c r="O50" s="34">
        <f t="shared" si="6"/>
        <v>7.5666666666666664</v>
      </c>
      <c r="P50" s="12"/>
      <c r="Q50" s="13"/>
      <c r="R50" s="13"/>
      <c r="S50" s="13"/>
      <c r="T50" s="13"/>
    </row>
    <row r="51" spans="1:20" ht="27" customHeight="1" x14ac:dyDescent="0.2">
      <c r="A51" s="6"/>
      <c r="B51" s="7"/>
      <c r="C51" s="18">
        <f t="shared" si="4"/>
        <v>8</v>
      </c>
      <c r="D51" s="14" t="s">
        <v>53</v>
      </c>
      <c r="E51" s="15"/>
      <c r="F51" s="16"/>
      <c r="G51" s="15"/>
      <c r="H51" s="16"/>
      <c r="I51" s="15"/>
      <c r="J51" s="16"/>
      <c r="K51" s="31">
        <f t="shared" si="5"/>
        <v>0</v>
      </c>
      <c r="L51" s="36"/>
      <c r="M51" s="17"/>
      <c r="N51" s="36"/>
      <c r="O51" s="34">
        <f t="shared" si="6"/>
        <v>0</v>
      </c>
      <c r="P51" s="12"/>
      <c r="Q51" s="13"/>
      <c r="R51" s="13"/>
      <c r="S51" s="13"/>
      <c r="T51" s="13"/>
    </row>
    <row r="52" spans="1:20" ht="27" customHeight="1" x14ac:dyDescent="0.2">
      <c r="A52" s="6"/>
      <c r="B52" s="7"/>
      <c r="C52" s="18">
        <f t="shared" si="4"/>
        <v>9</v>
      </c>
      <c r="D52" s="14" t="s">
        <v>54</v>
      </c>
      <c r="E52" s="15">
        <v>0</v>
      </c>
      <c r="F52" s="16"/>
      <c r="G52" s="15">
        <v>2.7</v>
      </c>
      <c r="H52" s="16"/>
      <c r="I52" s="15"/>
      <c r="J52" s="16"/>
      <c r="K52" s="31">
        <f t="shared" si="5"/>
        <v>0.9</v>
      </c>
      <c r="L52" s="36"/>
      <c r="M52" s="17"/>
      <c r="N52" s="36"/>
      <c r="O52" s="34">
        <f t="shared" si="6"/>
        <v>0.45</v>
      </c>
      <c r="P52" s="12"/>
      <c r="Q52" s="13"/>
      <c r="R52" s="13"/>
      <c r="S52" s="13"/>
      <c r="T52" s="13"/>
    </row>
    <row r="53" spans="1:20" ht="27" customHeight="1" x14ac:dyDescent="0.2">
      <c r="A53" s="6"/>
      <c r="B53" s="7"/>
      <c r="C53" s="18">
        <f t="shared" si="4"/>
        <v>10</v>
      </c>
      <c r="D53" s="14" t="s">
        <v>55</v>
      </c>
      <c r="E53" s="15">
        <v>0.8</v>
      </c>
      <c r="F53" s="16"/>
      <c r="G53" s="15">
        <v>0</v>
      </c>
      <c r="H53" s="16"/>
      <c r="I53" s="15"/>
      <c r="J53" s="16"/>
      <c r="K53" s="31">
        <f t="shared" si="5"/>
        <v>0.26666666666666666</v>
      </c>
      <c r="L53" s="36"/>
      <c r="M53" s="17"/>
      <c r="N53" s="36"/>
      <c r="O53" s="34">
        <f t="shared" si="6"/>
        <v>0.13333333333333333</v>
      </c>
      <c r="P53" s="12"/>
      <c r="Q53" s="13"/>
      <c r="R53" s="13"/>
      <c r="S53" s="13"/>
      <c r="T53" s="13"/>
    </row>
    <row r="54" spans="1:20" ht="27" customHeight="1" x14ac:dyDescent="0.2">
      <c r="A54" s="6"/>
      <c r="B54" s="7"/>
      <c r="C54" s="18">
        <f t="shared" si="4"/>
        <v>11</v>
      </c>
      <c r="D54" s="14" t="s">
        <v>56</v>
      </c>
      <c r="E54" s="15">
        <f>0.2+4.9</f>
        <v>5.1000000000000005</v>
      </c>
      <c r="F54" s="16"/>
      <c r="G54" s="15">
        <v>3.3</v>
      </c>
      <c r="H54" s="16"/>
      <c r="I54" s="15">
        <v>6.7</v>
      </c>
      <c r="J54" s="16"/>
      <c r="K54" s="31">
        <f t="shared" si="5"/>
        <v>5.0333333333333341</v>
      </c>
      <c r="L54" s="36"/>
      <c r="M54" s="17">
        <v>4</v>
      </c>
      <c r="N54" s="36"/>
      <c r="O54" s="34">
        <f t="shared" si="6"/>
        <v>4.5166666666666675</v>
      </c>
      <c r="P54" s="12"/>
      <c r="Q54" s="13"/>
      <c r="R54" s="13"/>
      <c r="S54" s="13"/>
      <c r="T54" s="13"/>
    </row>
    <row r="55" spans="1:20" ht="27" customHeight="1" x14ac:dyDescent="0.2">
      <c r="A55" s="6"/>
      <c r="B55" s="7"/>
      <c r="C55" s="18">
        <f t="shared" si="4"/>
        <v>12</v>
      </c>
      <c r="D55" s="14" t="s">
        <v>57</v>
      </c>
      <c r="E55" s="15">
        <v>2.5</v>
      </c>
      <c r="F55" s="16"/>
      <c r="G55" s="15">
        <v>6.5</v>
      </c>
      <c r="H55" s="16"/>
      <c r="I55" s="15"/>
      <c r="J55" s="16"/>
      <c r="K55" s="31">
        <f t="shared" si="5"/>
        <v>3</v>
      </c>
      <c r="L55" s="36"/>
      <c r="M55" s="17">
        <v>7.5</v>
      </c>
      <c r="N55" s="36"/>
      <c r="O55" s="34">
        <f t="shared" si="6"/>
        <v>5.25</v>
      </c>
      <c r="P55" s="12"/>
      <c r="Q55" s="13"/>
      <c r="R55" s="13"/>
      <c r="S55" s="13"/>
      <c r="T55" s="13"/>
    </row>
    <row r="56" spans="1:20" ht="27" customHeight="1" x14ac:dyDescent="0.2">
      <c r="A56" s="6"/>
      <c r="B56" s="7"/>
      <c r="C56" s="18">
        <f t="shared" si="4"/>
        <v>13</v>
      </c>
      <c r="D56" s="14" t="s">
        <v>58</v>
      </c>
      <c r="E56" s="15">
        <v>1.2</v>
      </c>
      <c r="F56" s="16"/>
      <c r="G56" s="15">
        <v>7.3</v>
      </c>
      <c r="H56" s="16"/>
      <c r="I56" s="15">
        <v>9.6999999999999993</v>
      </c>
      <c r="J56" s="16"/>
      <c r="K56" s="31">
        <f t="shared" si="5"/>
        <v>6.0666666666666664</v>
      </c>
      <c r="L56" s="36"/>
      <c r="M56" s="17"/>
      <c r="N56" s="36"/>
      <c r="O56" s="34">
        <f t="shared" si="6"/>
        <v>6.0666666666666664</v>
      </c>
      <c r="P56" s="12"/>
      <c r="Q56" s="13"/>
      <c r="R56" s="13"/>
      <c r="S56" s="13"/>
      <c r="T56" s="13"/>
    </row>
    <row r="57" spans="1:20" ht="27" customHeight="1" x14ac:dyDescent="0.2">
      <c r="A57" s="6"/>
      <c r="B57" s="7"/>
      <c r="C57" s="18">
        <f t="shared" si="4"/>
        <v>14</v>
      </c>
      <c r="D57" s="14" t="s">
        <v>11</v>
      </c>
      <c r="E57" s="15"/>
      <c r="F57" s="16"/>
      <c r="G57" s="15"/>
      <c r="H57" s="16"/>
      <c r="I57" s="15"/>
      <c r="J57" s="16"/>
      <c r="K57" s="31">
        <f t="shared" si="5"/>
        <v>0</v>
      </c>
      <c r="L57" s="36"/>
      <c r="M57" s="17"/>
      <c r="N57" s="36"/>
      <c r="O57" s="34">
        <f t="shared" si="6"/>
        <v>0</v>
      </c>
      <c r="P57" s="12"/>
      <c r="Q57" s="13"/>
      <c r="R57" s="13"/>
      <c r="S57" s="13"/>
      <c r="T57" s="13"/>
    </row>
    <row r="58" spans="1:20" ht="27" customHeight="1" x14ac:dyDescent="0.2">
      <c r="A58" s="6"/>
      <c r="B58" s="7"/>
      <c r="C58" s="18">
        <f t="shared" si="4"/>
        <v>15</v>
      </c>
      <c r="D58" s="14" t="s">
        <v>59</v>
      </c>
      <c r="E58" s="15">
        <v>6</v>
      </c>
      <c r="F58" s="16"/>
      <c r="G58" s="15">
        <v>9.6999999999999993</v>
      </c>
      <c r="H58" s="16"/>
      <c r="I58" s="15">
        <v>8.1999999999999993</v>
      </c>
      <c r="J58" s="16"/>
      <c r="K58" s="31">
        <f t="shared" si="5"/>
        <v>7.9666666666666659</v>
      </c>
      <c r="L58" s="36"/>
      <c r="M58" s="17"/>
      <c r="N58" s="36"/>
      <c r="O58" s="34">
        <f t="shared" si="6"/>
        <v>7.9666666666666659</v>
      </c>
      <c r="P58" s="12"/>
      <c r="Q58" s="13"/>
      <c r="R58" s="13"/>
      <c r="S58" s="13"/>
      <c r="T58" s="13"/>
    </row>
    <row r="59" spans="1:20" ht="15" customHeight="1" x14ac:dyDescent="0.2">
      <c r="N59" s="21"/>
    </row>
    <row r="60" spans="1:20" ht="15" customHeight="1" x14ac:dyDescent="0.2">
      <c r="N60" s="21"/>
    </row>
    <row r="62" spans="1:20" ht="27" customHeight="1" x14ac:dyDescent="0.2">
      <c r="A62" s="6"/>
      <c r="B62" s="10"/>
      <c r="C62" s="22"/>
      <c r="D62" s="14" t="s">
        <v>100</v>
      </c>
      <c r="E62" s="23"/>
      <c r="F62" s="10"/>
      <c r="G62" s="21"/>
      <c r="H62" s="10"/>
      <c r="I62" s="21"/>
      <c r="J62" s="10"/>
      <c r="K62" s="30"/>
      <c r="L62" s="21"/>
      <c r="M62" s="30"/>
      <c r="N62" s="21"/>
      <c r="O62" s="30"/>
      <c r="P62" s="13"/>
      <c r="Q62" s="13"/>
      <c r="R62" s="13"/>
      <c r="S62" s="13"/>
      <c r="T62" s="13"/>
    </row>
    <row r="63" spans="1:20" ht="27" customHeight="1" x14ac:dyDescent="0.2">
      <c r="A63" s="6"/>
      <c r="B63" s="10"/>
      <c r="C63" s="24"/>
      <c r="D63" s="25"/>
      <c r="E63" s="24"/>
      <c r="F63" s="10"/>
      <c r="G63" s="24"/>
      <c r="H63" s="10"/>
      <c r="I63" s="24"/>
      <c r="J63" s="10"/>
      <c r="K63" s="32"/>
      <c r="L63" s="21"/>
      <c r="M63" s="32"/>
      <c r="N63" s="21"/>
      <c r="O63" s="32"/>
      <c r="P63" s="13"/>
      <c r="Q63" s="13"/>
      <c r="R63" s="13"/>
      <c r="S63" s="13"/>
      <c r="T63" s="13"/>
    </row>
    <row r="64" spans="1:20" ht="27" customHeight="1" x14ac:dyDescent="0.2">
      <c r="A64" s="6"/>
      <c r="B64" s="7"/>
      <c r="C64" s="18">
        <v>1</v>
      </c>
      <c r="D64" s="14" t="s">
        <v>60</v>
      </c>
      <c r="E64" s="15">
        <v>2.4</v>
      </c>
      <c r="F64" s="16"/>
      <c r="G64" s="15">
        <v>5</v>
      </c>
      <c r="H64" s="16"/>
      <c r="I64" s="15">
        <v>7.2</v>
      </c>
      <c r="J64" s="16"/>
      <c r="K64" s="31">
        <f>(E64+G64+I64)/3</f>
        <v>4.8666666666666671</v>
      </c>
      <c r="L64" s="36"/>
      <c r="M64" s="33">
        <v>7.3</v>
      </c>
      <c r="N64" s="36"/>
      <c r="O64" s="34">
        <f>IF(K64&gt;5.49,K64,(K64+M64)/2)</f>
        <v>6.0833333333333339</v>
      </c>
      <c r="P64" s="12"/>
      <c r="Q64" s="13"/>
      <c r="R64" s="13"/>
      <c r="S64" s="13"/>
      <c r="T64" s="13"/>
    </row>
    <row r="65" spans="1:20" ht="27" customHeight="1" x14ac:dyDescent="0.2">
      <c r="A65" s="6"/>
      <c r="B65" s="7"/>
      <c r="C65" s="18">
        <f t="shared" ref="C65:C103" si="7">C64+1</f>
        <v>2</v>
      </c>
      <c r="D65" s="14" t="s">
        <v>61</v>
      </c>
      <c r="E65" s="15">
        <v>1.5</v>
      </c>
      <c r="F65" s="16"/>
      <c r="G65" s="15">
        <v>1.8</v>
      </c>
      <c r="H65" s="16"/>
      <c r="I65" s="15">
        <v>4.3</v>
      </c>
      <c r="J65" s="16"/>
      <c r="K65" s="31">
        <f t="shared" ref="K65:K103" si="8">(E65+G65+I65)/3</f>
        <v>2.5333333333333332</v>
      </c>
      <c r="L65" s="36"/>
      <c r="M65" s="17">
        <v>2.5</v>
      </c>
      <c r="N65" s="36"/>
      <c r="O65" s="34">
        <f t="shared" ref="O65:O103" si="9">IF(K65&gt;5.49,K65,(K65+M65)/2)</f>
        <v>2.5166666666666666</v>
      </c>
      <c r="P65" s="12"/>
      <c r="Q65" s="13"/>
      <c r="R65" s="13"/>
      <c r="S65" s="13"/>
      <c r="T65" s="13"/>
    </row>
    <row r="66" spans="1:20" ht="27" customHeight="1" x14ac:dyDescent="0.2">
      <c r="A66" s="6"/>
      <c r="B66" s="7"/>
      <c r="C66" s="18">
        <f t="shared" si="7"/>
        <v>3</v>
      </c>
      <c r="D66" s="14" t="s">
        <v>62</v>
      </c>
      <c r="E66" s="15">
        <v>6.5</v>
      </c>
      <c r="F66" s="16"/>
      <c r="G66" s="15">
        <v>3.8</v>
      </c>
      <c r="H66" s="16"/>
      <c r="I66" s="15">
        <v>6.8</v>
      </c>
      <c r="J66" s="16"/>
      <c r="K66" s="31">
        <f t="shared" si="8"/>
        <v>5.7</v>
      </c>
      <c r="L66" s="36"/>
      <c r="M66" s="17"/>
      <c r="N66" s="36"/>
      <c r="O66" s="34">
        <f t="shared" si="9"/>
        <v>5.7</v>
      </c>
      <c r="P66" s="12"/>
      <c r="Q66" s="13"/>
      <c r="R66" s="13"/>
      <c r="S66" s="13"/>
      <c r="T66" s="13"/>
    </row>
    <row r="67" spans="1:20" ht="27" customHeight="1" x14ac:dyDescent="0.2">
      <c r="A67" s="6"/>
      <c r="B67" s="7"/>
      <c r="C67" s="18">
        <f t="shared" si="7"/>
        <v>4</v>
      </c>
      <c r="D67" s="14" t="s">
        <v>63</v>
      </c>
      <c r="E67" s="15">
        <v>5</v>
      </c>
      <c r="F67" s="16"/>
      <c r="G67" s="15">
        <v>10</v>
      </c>
      <c r="H67" s="16"/>
      <c r="I67" s="15">
        <v>6.7</v>
      </c>
      <c r="J67" s="16"/>
      <c r="K67" s="31">
        <f t="shared" si="8"/>
        <v>7.2333333333333334</v>
      </c>
      <c r="L67" s="36"/>
      <c r="M67" s="17"/>
      <c r="N67" s="36"/>
      <c r="O67" s="34">
        <f t="shared" si="9"/>
        <v>7.2333333333333334</v>
      </c>
      <c r="P67" s="12"/>
      <c r="Q67" s="13"/>
      <c r="R67" s="13"/>
      <c r="S67" s="13"/>
      <c r="T67" s="13"/>
    </row>
    <row r="68" spans="1:20" ht="27" customHeight="1" x14ac:dyDescent="0.2">
      <c r="A68" s="6"/>
      <c r="B68" s="7"/>
      <c r="C68" s="18">
        <f t="shared" si="7"/>
        <v>5</v>
      </c>
      <c r="D68" s="14" t="s">
        <v>64</v>
      </c>
      <c r="E68" s="15">
        <v>7</v>
      </c>
      <c r="F68" s="16"/>
      <c r="G68" s="15">
        <v>7.7</v>
      </c>
      <c r="H68" s="16"/>
      <c r="I68" s="15">
        <v>6.4</v>
      </c>
      <c r="J68" s="16"/>
      <c r="K68" s="31">
        <f t="shared" si="8"/>
        <v>7.0333333333333341</v>
      </c>
      <c r="L68" s="36"/>
      <c r="M68" s="17"/>
      <c r="N68" s="36"/>
      <c r="O68" s="34">
        <f t="shared" si="9"/>
        <v>7.0333333333333341</v>
      </c>
      <c r="P68" s="12"/>
      <c r="Q68" s="13"/>
      <c r="R68" s="13"/>
      <c r="S68" s="13"/>
      <c r="T68" s="13"/>
    </row>
    <row r="69" spans="1:20" ht="27" customHeight="1" x14ac:dyDescent="0.2">
      <c r="A69" s="6"/>
      <c r="B69" s="7"/>
      <c r="C69" s="18">
        <f t="shared" si="7"/>
        <v>6</v>
      </c>
      <c r="D69" s="14" t="s">
        <v>65</v>
      </c>
      <c r="E69" s="15">
        <v>5.5</v>
      </c>
      <c r="F69" s="16"/>
      <c r="G69" s="15">
        <v>7.2</v>
      </c>
      <c r="H69" s="16"/>
      <c r="I69" s="15">
        <v>7.7</v>
      </c>
      <c r="J69" s="16"/>
      <c r="K69" s="31">
        <f t="shared" si="8"/>
        <v>6.8</v>
      </c>
      <c r="L69" s="36"/>
      <c r="M69" s="17"/>
      <c r="N69" s="36"/>
      <c r="O69" s="34">
        <f t="shared" si="9"/>
        <v>6.8</v>
      </c>
      <c r="P69" s="12"/>
      <c r="Q69" s="13"/>
      <c r="R69" s="13"/>
      <c r="S69" s="13"/>
      <c r="T69" s="13"/>
    </row>
    <row r="70" spans="1:20" ht="27" customHeight="1" x14ac:dyDescent="0.2">
      <c r="A70" s="6"/>
      <c r="B70" s="7"/>
      <c r="C70" s="18">
        <f t="shared" si="7"/>
        <v>7</v>
      </c>
      <c r="D70" s="14" t="s">
        <v>66</v>
      </c>
      <c r="E70" s="15">
        <v>0</v>
      </c>
      <c r="F70" s="16"/>
      <c r="G70" s="15"/>
      <c r="H70" s="16"/>
      <c r="I70" s="15"/>
      <c r="J70" s="16"/>
      <c r="K70" s="31">
        <f t="shared" si="8"/>
        <v>0</v>
      </c>
      <c r="L70" s="36"/>
      <c r="M70" s="17"/>
      <c r="N70" s="36"/>
      <c r="O70" s="34">
        <f t="shared" si="9"/>
        <v>0</v>
      </c>
      <c r="P70" s="12"/>
      <c r="Q70" s="13"/>
      <c r="R70" s="13"/>
      <c r="S70" s="13"/>
      <c r="T70" s="13"/>
    </row>
    <row r="71" spans="1:20" ht="27" customHeight="1" x14ac:dyDescent="0.2">
      <c r="A71" s="6"/>
      <c r="B71" s="7"/>
      <c r="C71" s="18">
        <f t="shared" si="7"/>
        <v>8</v>
      </c>
      <c r="D71" s="14" t="s">
        <v>67</v>
      </c>
      <c r="E71" s="15">
        <v>6.4</v>
      </c>
      <c r="F71" s="16"/>
      <c r="G71" s="15">
        <v>8.3000000000000007</v>
      </c>
      <c r="H71" s="16"/>
      <c r="I71" s="15">
        <v>10</v>
      </c>
      <c r="J71" s="16"/>
      <c r="K71" s="31">
        <f t="shared" si="8"/>
        <v>8.2333333333333343</v>
      </c>
      <c r="L71" s="36"/>
      <c r="M71" s="17"/>
      <c r="N71" s="36"/>
      <c r="O71" s="34">
        <f t="shared" si="9"/>
        <v>8.2333333333333343</v>
      </c>
      <c r="P71" s="12"/>
      <c r="Q71" s="13"/>
      <c r="R71" s="13"/>
      <c r="S71" s="13"/>
      <c r="T71" s="13"/>
    </row>
    <row r="72" spans="1:20" ht="27" customHeight="1" x14ac:dyDescent="0.2">
      <c r="A72" s="6"/>
      <c r="B72" s="7"/>
      <c r="C72" s="18">
        <f t="shared" si="7"/>
        <v>9</v>
      </c>
      <c r="D72" s="14" t="s">
        <v>68</v>
      </c>
      <c r="E72" s="15">
        <v>8.6999999999999993</v>
      </c>
      <c r="F72" s="16"/>
      <c r="G72" s="15">
        <v>9.9</v>
      </c>
      <c r="H72" s="16"/>
      <c r="I72" s="15">
        <v>10</v>
      </c>
      <c r="J72" s="16"/>
      <c r="K72" s="31">
        <f t="shared" si="8"/>
        <v>9.5333333333333332</v>
      </c>
      <c r="L72" s="36"/>
      <c r="M72" s="17"/>
      <c r="N72" s="36"/>
      <c r="O72" s="34">
        <f t="shared" si="9"/>
        <v>9.5333333333333332</v>
      </c>
      <c r="P72" s="12"/>
      <c r="Q72" s="13"/>
      <c r="R72" s="13"/>
      <c r="S72" s="13"/>
      <c r="T72" s="13"/>
    </row>
    <row r="73" spans="1:20" ht="27" customHeight="1" x14ac:dyDescent="0.2">
      <c r="A73" s="6"/>
      <c r="B73" s="7"/>
      <c r="C73" s="18">
        <f t="shared" si="7"/>
        <v>10</v>
      </c>
      <c r="D73" s="14" t="s">
        <v>69</v>
      </c>
      <c r="E73" s="15">
        <v>3.9</v>
      </c>
      <c r="F73" s="16"/>
      <c r="G73" s="15">
        <v>6.7</v>
      </c>
      <c r="H73" s="16"/>
      <c r="I73" s="15">
        <v>6.1</v>
      </c>
      <c r="J73" s="16"/>
      <c r="K73" s="31">
        <f t="shared" si="8"/>
        <v>5.5666666666666664</v>
      </c>
      <c r="L73" s="36"/>
      <c r="M73" s="17"/>
      <c r="N73" s="36"/>
      <c r="O73" s="34">
        <f t="shared" si="9"/>
        <v>5.5666666666666664</v>
      </c>
      <c r="P73" s="12"/>
      <c r="Q73" s="13"/>
      <c r="R73" s="13"/>
      <c r="S73" s="13"/>
      <c r="T73" s="13"/>
    </row>
    <row r="74" spans="1:20" ht="27" customHeight="1" x14ac:dyDescent="0.2">
      <c r="A74" s="6"/>
      <c r="B74" s="7"/>
      <c r="C74" s="18">
        <f t="shared" si="7"/>
        <v>11</v>
      </c>
      <c r="D74" s="14" t="s">
        <v>70</v>
      </c>
      <c r="E74" s="15">
        <f>0.2+4.8</f>
        <v>5</v>
      </c>
      <c r="F74" s="16"/>
      <c r="G74" s="15">
        <v>7.2</v>
      </c>
      <c r="H74" s="16"/>
      <c r="I74" s="15">
        <v>9.1999999999999993</v>
      </c>
      <c r="J74" s="16"/>
      <c r="K74" s="31">
        <f t="shared" si="8"/>
        <v>7.1333333333333329</v>
      </c>
      <c r="L74" s="36"/>
      <c r="M74" s="17"/>
      <c r="N74" s="36"/>
      <c r="O74" s="34">
        <f t="shared" si="9"/>
        <v>7.1333333333333329</v>
      </c>
      <c r="P74" s="12"/>
      <c r="Q74" s="13"/>
      <c r="R74" s="13"/>
      <c r="S74" s="13"/>
      <c r="T74" s="13"/>
    </row>
    <row r="75" spans="1:20" ht="27" customHeight="1" x14ac:dyDescent="0.2">
      <c r="A75" s="6"/>
      <c r="B75" s="7"/>
      <c r="C75" s="18">
        <f t="shared" si="7"/>
        <v>12</v>
      </c>
      <c r="D75" s="14" t="s">
        <v>71</v>
      </c>
      <c r="E75" s="15">
        <v>4</v>
      </c>
      <c r="F75" s="16"/>
      <c r="G75" s="15">
        <v>6.2</v>
      </c>
      <c r="H75" s="16"/>
      <c r="I75" s="15">
        <v>5.3</v>
      </c>
      <c r="J75" s="16"/>
      <c r="K75" s="31">
        <f t="shared" si="8"/>
        <v>5.166666666666667</v>
      </c>
      <c r="L75" s="36"/>
      <c r="M75" s="17">
        <v>6.2</v>
      </c>
      <c r="N75" s="36"/>
      <c r="O75" s="34">
        <f t="shared" si="9"/>
        <v>5.6833333333333336</v>
      </c>
      <c r="P75" s="12"/>
      <c r="Q75" s="13"/>
      <c r="R75" s="13"/>
      <c r="S75" s="13"/>
      <c r="T75" s="13"/>
    </row>
    <row r="76" spans="1:20" ht="27" customHeight="1" x14ac:dyDescent="0.2">
      <c r="A76" s="6"/>
      <c r="B76" s="7"/>
      <c r="C76" s="18">
        <f t="shared" si="7"/>
        <v>13</v>
      </c>
      <c r="D76" s="14" t="s">
        <v>72</v>
      </c>
      <c r="E76" s="15">
        <v>2</v>
      </c>
      <c r="F76" s="16"/>
      <c r="G76" s="15">
        <v>1.3</v>
      </c>
      <c r="H76" s="16"/>
      <c r="I76" s="15">
        <v>9.6999999999999993</v>
      </c>
      <c r="J76" s="16"/>
      <c r="K76" s="31">
        <f t="shared" si="8"/>
        <v>4.333333333333333</v>
      </c>
      <c r="L76" s="36"/>
      <c r="M76" s="17">
        <v>5.3</v>
      </c>
      <c r="N76" s="36"/>
      <c r="O76" s="34">
        <f t="shared" si="9"/>
        <v>4.8166666666666664</v>
      </c>
      <c r="P76" s="12"/>
      <c r="Q76" s="13"/>
      <c r="R76" s="13"/>
      <c r="S76" s="13"/>
      <c r="T76" s="13"/>
    </row>
    <row r="77" spans="1:20" ht="27" customHeight="1" x14ac:dyDescent="0.2">
      <c r="A77" s="6"/>
      <c r="B77" s="7"/>
      <c r="C77" s="18">
        <f t="shared" si="7"/>
        <v>14</v>
      </c>
      <c r="D77" s="14" t="s">
        <v>73</v>
      </c>
      <c r="E77" s="15">
        <f>0.2+0.1+8.4</f>
        <v>8.7000000000000011</v>
      </c>
      <c r="F77" s="16"/>
      <c r="G77" s="15">
        <v>7.4</v>
      </c>
      <c r="H77" s="16"/>
      <c r="I77" s="15">
        <v>9.6999999999999993</v>
      </c>
      <c r="J77" s="16"/>
      <c r="K77" s="31">
        <f t="shared" si="8"/>
        <v>8.6</v>
      </c>
      <c r="L77" s="36"/>
      <c r="M77" s="17"/>
      <c r="N77" s="36"/>
      <c r="O77" s="34">
        <f t="shared" si="9"/>
        <v>8.6</v>
      </c>
      <c r="P77" s="12"/>
      <c r="Q77" s="13"/>
      <c r="R77" s="13"/>
      <c r="S77" s="13"/>
      <c r="T77" s="13"/>
    </row>
    <row r="78" spans="1:20" ht="27" customHeight="1" x14ac:dyDescent="0.2">
      <c r="A78" s="6"/>
      <c r="B78" s="7"/>
      <c r="C78" s="18">
        <f t="shared" si="7"/>
        <v>15</v>
      </c>
      <c r="D78" s="14" t="s">
        <v>74</v>
      </c>
      <c r="E78" s="15">
        <v>1</v>
      </c>
      <c r="F78" s="16"/>
      <c r="G78" s="15">
        <v>8.4</v>
      </c>
      <c r="H78" s="16"/>
      <c r="I78" s="15">
        <v>8.6999999999999993</v>
      </c>
      <c r="J78" s="16"/>
      <c r="K78" s="31">
        <f t="shared" si="8"/>
        <v>6.0333333333333341</v>
      </c>
      <c r="L78" s="36"/>
      <c r="M78" s="17"/>
      <c r="N78" s="36"/>
      <c r="O78" s="34">
        <f t="shared" si="9"/>
        <v>6.0333333333333341</v>
      </c>
      <c r="P78" s="12"/>
      <c r="Q78" s="13"/>
      <c r="R78" s="13"/>
      <c r="S78" s="13"/>
      <c r="T78" s="13"/>
    </row>
    <row r="79" spans="1:20" ht="27" customHeight="1" x14ac:dyDescent="0.2">
      <c r="A79" s="6"/>
      <c r="B79" s="7"/>
      <c r="C79" s="18">
        <f t="shared" si="7"/>
        <v>16</v>
      </c>
      <c r="D79" s="14" t="s">
        <v>75</v>
      </c>
      <c r="E79" s="15">
        <v>4.7</v>
      </c>
      <c r="F79" s="16"/>
      <c r="G79" s="15">
        <v>4.7</v>
      </c>
      <c r="H79" s="16"/>
      <c r="I79" s="15">
        <v>3</v>
      </c>
      <c r="J79" s="16"/>
      <c r="K79" s="31">
        <f t="shared" si="8"/>
        <v>4.1333333333333337</v>
      </c>
      <c r="L79" s="36"/>
      <c r="M79" s="17">
        <v>9.4</v>
      </c>
      <c r="N79" s="36"/>
      <c r="O79" s="34">
        <f t="shared" si="9"/>
        <v>6.7666666666666675</v>
      </c>
      <c r="P79" s="12"/>
      <c r="Q79" s="13"/>
      <c r="R79" s="13"/>
      <c r="S79" s="13"/>
      <c r="T79" s="13"/>
    </row>
    <row r="80" spans="1:20" ht="27" customHeight="1" x14ac:dyDescent="0.2">
      <c r="A80" s="6"/>
      <c r="B80" s="7"/>
      <c r="C80" s="18">
        <f t="shared" si="7"/>
        <v>17</v>
      </c>
      <c r="D80" s="14" t="s">
        <v>76</v>
      </c>
      <c r="E80" s="15">
        <v>4</v>
      </c>
      <c r="F80" s="16"/>
      <c r="G80" s="15">
        <v>6.4</v>
      </c>
      <c r="H80" s="16"/>
      <c r="I80" s="15">
        <v>8.6999999999999993</v>
      </c>
      <c r="J80" s="16"/>
      <c r="K80" s="31">
        <f t="shared" si="8"/>
        <v>6.3666666666666671</v>
      </c>
      <c r="L80" s="36"/>
      <c r="M80" s="17"/>
      <c r="N80" s="36"/>
      <c r="O80" s="34">
        <f t="shared" si="9"/>
        <v>6.3666666666666671</v>
      </c>
      <c r="P80" s="12"/>
      <c r="Q80" s="13"/>
      <c r="R80" s="13"/>
      <c r="S80" s="13"/>
      <c r="T80" s="13"/>
    </row>
    <row r="81" spans="1:20" ht="27" customHeight="1" x14ac:dyDescent="0.2">
      <c r="A81" s="6"/>
      <c r="B81" s="7"/>
      <c r="C81" s="18">
        <f t="shared" si="7"/>
        <v>18</v>
      </c>
      <c r="D81" s="14" t="s">
        <v>77</v>
      </c>
      <c r="E81" s="15">
        <v>5.2</v>
      </c>
      <c r="F81" s="16"/>
      <c r="G81" s="15">
        <v>7.2</v>
      </c>
      <c r="H81" s="16"/>
      <c r="I81" s="15">
        <v>10</v>
      </c>
      <c r="J81" s="16"/>
      <c r="K81" s="31">
        <f t="shared" si="8"/>
        <v>7.4666666666666659</v>
      </c>
      <c r="L81" s="36"/>
      <c r="M81" s="17"/>
      <c r="N81" s="36"/>
      <c r="O81" s="34">
        <f t="shared" si="9"/>
        <v>7.4666666666666659</v>
      </c>
      <c r="P81" s="12"/>
      <c r="Q81" s="13"/>
      <c r="R81" s="13"/>
      <c r="S81" s="13"/>
      <c r="T81" s="13"/>
    </row>
    <row r="82" spans="1:20" ht="27" customHeight="1" x14ac:dyDescent="0.2">
      <c r="A82" s="6"/>
      <c r="B82" s="7"/>
      <c r="C82" s="18">
        <f t="shared" si="7"/>
        <v>19</v>
      </c>
      <c r="D82" s="14" t="s">
        <v>78</v>
      </c>
      <c r="E82" s="15">
        <v>7.9</v>
      </c>
      <c r="F82" s="16"/>
      <c r="G82" s="15">
        <v>5.4</v>
      </c>
      <c r="H82" s="16"/>
      <c r="I82" s="15">
        <v>6.7</v>
      </c>
      <c r="J82" s="16"/>
      <c r="K82" s="31">
        <f t="shared" si="8"/>
        <v>6.666666666666667</v>
      </c>
      <c r="L82" s="36"/>
      <c r="M82" s="17"/>
      <c r="N82" s="36"/>
      <c r="O82" s="34">
        <f t="shared" si="9"/>
        <v>6.666666666666667</v>
      </c>
      <c r="P82" s="12"/>
      <c r="Q82" s="13"/>
      <c r="R82" s="13"/>
      <c r="S82" s="13"/>
      <c r="T82" s="13"/>
    </row>
    <row r="83" spans="1:20" ht="27" customHeight="1" x14ac:dyDescent="0.2">
      <c r="A83" s="6"/>
      <c r="B83" s="7"/>
      <c r="C83" s="18">
        <f t="shared" si="7"/>
        <v>20</v>
      </c>
      <c r="D83" s="14" t="s">
        <v>79</v>
      </c>
      <c r="E83" s="15">
        <f>0.5+1</f>
        <v>1.5</v>
      </c>
      <c r="F83" s="16"/>
      <c r="G83" s="15">
        <v>4.2</v>
      </c>
      <c r="H83" s="16"/>
      <c r="I83" s="15">
        <v>0</v>
      </c>
      <c r="J83" s="16"/>
      <c r="K83" s="31">
        <f t="shared" si="8"/>
        <v>1.9000000000000001</v>
      </c>
      <c r="L83" s="36"/>
      <c r="M83" s="17">
        <v>0</v>
      </c>
      <c r="N83" s="36"/>
      <c r="O83" s="34">
        <f t="shared" si="9"/>
        <v>0.95000000000000007</v>
      </c>
      <c r="P83" s="12"/>
      <c r="Q83" s="13"/>
      <c r="R83" s="13"/>
      <c r="S83" s="13"/>
      <c r="T83" s="13"/>
    </row>
    <row r="84" spans="1:20" ht="27" customHeight="1" x14ac:dyDescent="0.2">
      <c r="A84" s="6"/>
      <c r="B84" s="7"/>
      <c r="C84" s="18">
        <f t="shared" si="7"/>
        <v>21</v>
      </c>
      <c r="D84" s="14" t="s">
        <v>80</v>
      </c>
      <c r="E84" s="15">
        <v>3.3</v>
      </c>
      <c r="F84" s="16"/>
      <c r="G84" s="15">
        <v>2.6</v>
      </c>
      <c r="H84" s="16"/>
      <c r="I84" s="15">
        <v>5.2</v>
      </c>
      <c r="J84" s="16"/>
      <c r="K84" s="31">
        <f t="shared" si="8"/>
        <v>3.7000000000000006</v>
      </c>
      <c r="L84" s="36"/>
      <c r="M84" s="17">
        <v>4.8</v>
      </c>
      <c r="N84" s="36"/>
      <c r="O84" s="34">
        <f t="shared" si="9"/>
        <v>4.25</v>
      </c>
      <c r="P84" s="12"/>
      <c r="Q84" s="13"/>
      <c r="R84" s="13"/>
      <c r="S84" s="13"/>
      <c r="T84" s="13"/>
    </row>
    <row r="85" spans="1:20" ht="27" customHeight="1" x14ac:dyDescent="0.2">
      <c r="A85" s="6"/>
      <c r="B85" s="7"/>
      <c r="C85" s="18">
        <f t="shared" si="7"/>
        <v>22</v>
      </c>
      <c r="D85" s="14" t="s">
        <v>81</v>
      </c>
      <c r="E85" s="15">
        <v>2.7</v>
      </c>
      <c r="F85" s="16"/>
      <c r="G85" s="15">
        <v>5.8</v>
      </c>
      <c r="H85" s="16"/>
      <c r="I85" s="15">
        <v>8</v>
      </c>
      <c r="J85" s="16"/>
      <c r="K85" s="31">
        <f t="shared" si="8"/>
        <v>5.5</v>
      </c>
      <c r="L85" s="36"/>
      <c r="M85" s="17"/>
      <c r="N85" s="36"/>
      <c r="O85" s="34">
        <f t="shared" si="9"/>
        <v>5.5</v>
      </c>
      <c r="P85" s="12"/>
      <c r="Q85" s="13"/>
      <c r="R85" s="13"/>
      <c r="S85" s="13"/>
      <c r="T85" s="13"/>
    </row>
    <row r="86" spans="1:20" ht="27" customHeight="1" x14ac:dyDescent="0.2">
      <c r="A86" s="6"/>
      <c r="B86" s="7"/>
      <c r="C86" s="18">
        <f t="shared" si="7"/>
        <v>23</v>
      </c>
      <c r="D86" s="14" t="s">
        <v>82</v>
      </c>
      <c r="E86" s="15">
        <v>1.5</v>
      </c>
      <c r="F86" s="16"/>
      <c r="G86" s="15"/>
      <c r="H86" s="16"/>
      <c r="I86" s="15">
        <v>1.3</v>
      </c>
      <c r="J86" s="16"/>
      <c r="K86" s="31">
        <f t="shared" si="8"/>
        <v>0.93333333333333324</v>
      </c>
      <c r="L86" s="36"/>
      <c r="M86" s="17"/>
      <c r="N86" s="36"/>
      <c r="O86" s="34">
        <f t="shared" si="9"/>
        <v>0.46666666666666662</v>
      </c>
      <c r="P86" s="12"/>
      <c r="Q86" s="13"/>
      <c r="R86" s="13"/>
      <c r="S86" s="13"/>
      <c r="T86" s="13"/>
    </row>
    <row r="87" spans="1:20" ht="27" customHeight="1" x14ac:dyDescent="0.2">
      <c r="A87" s="6"/>
      <c r="B87" s="7"/>
      <c r="C87" s="18">
        <f t="shared" si="7"/>
        <v>24</v>
      </c>
      <c r="D87" s="14" t="s">
        <v>83</v>
      </c>
      <c r="E87" s="15">
        <f>0.2+6.5</f>
        <v>6.7</v>
      </c>
      <c r="F87" s="16"/>
      <c r="G87" s="15">
        <v>8.4</v>
      </c>
      <c r="H87" s="16"/>
      <c r="I87" s="15">
        <v>9.6</v>
      </c>
      <c r="J87" s="16"/>
      <c r="K87" s="31">
        <f t="shared" si="8"/>
        <v>8.2333333333333343</v>
      </c>
      <c r="L87" s="36"/>
      <c r="M87" s="17"/>
      <c r="N87" s="36"/>
      <c r="O87" s="34">
        <f t="shared" si="9"/>
        <v>8.2333333333333343</v>
      </c>
      <c r="P87" s="12"/>
      <c r="Q87" s="13"/>
      <c r="R87" s="13"/>
      <c r="S87" s="13"/>
      <c r="T87" s="13"/>
    </row>
    <row r="88" spans="1:20" ht="27" customHeight="1" x14ac:dyDescent="0.2">
      <c r="A88" s="6"/>
      <c r="B88" s="7"/>
      <c r="C88" s="18">
        <f t="shared" si="7"/>
        <v>25</v>
      </c>
      <c r="D88" s="14" t="s">
        <v>84</v>
      </c>
      <c r="E88" s="15">
        <v>8</v>
      </c>
      <c r="F88" s="16"/>
      <c r="G88" s="26">
        <v>8.4</v>
      </c>
      <c r="H88" s="16"/>
      <c r="I88" s="15">
        <v>7.7</v>
      </c>
      <c r="J88" s="16"/>
      <c r="K88" s="31">
        <f t="shared" si="8"/>
        <v>8.0333333333333332</v>
      </c>
      <c r="L88" s="36"/>
      <c r="M88" s="17"/>
      <c r="N88" s="36"/>
      <c r="O88" s="34">
        <f t="shared" si="9"/>
        <v>8.0333333333333332</v>
      </c>
      <c r="P88" s="12"/>
      <c r="Q88" s="13"/>
      <c r="R88" s="13"/>
      <c r="S88" s="13"/>
      <c r="T88" s="13"/>
    </row>
    <row r="89" spans="1:20" ht="27" customHeight="1" x14ac:dyDescent="0.2">
      <c r="A89" s="6"/>
      <c r="B89" s="7"/>
      <c r="C89" s="18">
        <f t="shared" si="7"/>
        <v>26</v>
      </c>
      <c r="D89" s="14" t="s">
        <v>85</v>
      </c>
      <c r="E89" s="15">
        <v>8.8000000000000007</v>
      </c>
      <c r="F89" s="16"/>
      <c r="G89" s="15">
        <v>8.6999999999999993</v>
      </c>
      <c r="H89" s="16"/>
      <c r="I89" s="15">
        <v>6.7</v>
      </c>
      <c r="J89" s="16"/>
      <c r="K89" s="31">
        <f t="shared" si="8"/>
        <v>8.0666666666666664</v>
      </c>
      <c r="L89" s="36"/>
      <c r="M89" s="17"/>
      <c r="N89" s="36"/>
      <c r="O89" s="34">
        <f t="shared" si="9"/>
        <v>8.0666666666666664</v>
      </c>
      <c r="P89" s="12"/>
      <c r="Q89" s="13"/>
      <c r="R89" s="13"/>
      <c r="S89" s="13"/>
      <c r="T89" s="13"/>
    </row>
    <row r="90" spans="1:20" ht="27" customHeight="1" x14ac:dyDescent="0.2">
      <c r="A90" s="6"/>
      <c r="B90" s="7"/>
      <c r="C90" s="18">
        <f t="shared" si="7"/>
        <v>27</v>
      </c>
      <c r="D90" s="14" t="s">
        <v>86</v>
      </c>
      <c r="E90" s="15">
        <f>0.2+0.1+3.5</f>
        <v>3.8</v>
      </c>
      <c r="F90" s="16"/>
      <c r="G90" s="15">
        <f>1+10</f>
        <v>11</v>
      </c>
      <c r="H90" s="16"/>
      <c r="I90" s="15">
        <v>9.6999999999999993</v>
      </c>
      <c r="J90" s="16"/>
      <c r="K90" s="31">
        <f t="shared" si="8"/>
        <v>8.1666666666666661</v>
      </c>
      <c r="L90" s="36"/>
      <c r="M90" s="17"/>
      <c r="N90" s="36"/>
      <c r="O90" s="34">
        <f t="shared" si="9"/>
        <v>8.1666666666666661</v>
      </c>
      <c r="P90" s="12"/>
      <c r="Q90" s="13"/>
      <c r="R90" s="13"/>
      <c r="S90" s="13"/>
      <c r="T90" s="13"/>
    </row>
    <row r="91" spans="1:20" ht="27" customHeight="1" x14ac:dyDescent="0.2">
      <c r="A91" s="6"/>
      <c r="B91" s="7"/>
      <c r="C91" s="18">
        <f t="shared" si="7"/>
        <v>28</v>
      </c>
      <c r="D91" s="14" t="s">
        <v>87</v>
      </c>
      <c r="E91" s="15">
        <v>5.0999999999999996</v>
      </c>
      <c r="F91" s="16"/>
      <c r="G91" s="15">
        <v>4.9000000000000004</v>
      </c>
      <c r="H91" s="16"/>
      <c r="I91" s="15">
        <v>6.7</v>
      </c>
      <c r="J91" s="16"/>
      <c r="K91" s="31">
        <f t="shared" si="8"/>
        <v>5.5666666666666664</v>
      </c>
      <c r="L91" s="36"/>
      <c r="M91" s="17"/>
      <c r="N91" s="36"/>
      <c r="O91" s="34">
        <f t="shared" si="9"/>
        <v>5.5666666666666664</v>
      </c>
      <c r="P91" s="12"/>
      <c r="Q91" s="13"/>
      <c r="R91" s="13"/>
      <c r="S91" s="13"/>
      <c r="T91" s="13"/>
    </row>
    <row r="92" spans="1:20" ht="27" customHeight="1" x14ac:dyDescent="0.2">
      <c r="A92" s="6"/>
      <c r="B92" s="7"/>
      <c r="C92" s="18">
        <f t="shared" si="7"/>
        <v>29</v>
      </c>
      <c r="D92" s="14" t="s">
        <v>88</v>
      </c>
      <c r="E92" s="15">
        <v>3.5</v>
      </c>
      <c r="F92" s="16"/>
      <c r="G92" s="15">
        <v>5.9</v>
      </c>
      <c r="H92" s="16"/>
      <c r="I92" s="15">
        <v>6.7</v>
      </c>
      <c r="J92" s="16"/>
      <c r="K92" s="31">
        <f t="shared" si="8"/>
        <v>5.3666666666666671</v>
      </c>
      <c r="L92" s="36"/>
      <c r="M92" s="17">
        <v>7.5</v>
      </c>
      <c r="N92" s="36"/>
      <c r="O92" s="34">
        <f t="shared" si="9"/>
        <v>6.4333333333333336</v>
      </c>
      <c r="P92" s="12"/>
      <c r="Q92" s="13"/>
      <c r="R92" s="13"/>
      <c r="S92" s="13"/>
      <c r="T92" s="13"/>
    </row>
    <row r="93" spans="1:20" ht="27" customHeight="1" x14ac:dyDescent="0.2">
      <c r="A93" s="6"/>
      <c r="B93" s="7"/>
      <c r="C93" s="18">
        <f t="shared" si="7"/>
        <v>30</v>
      </c>
      <c r="D93" s="14" t="s">
        <v>89</v>
      </c>
      <c r="E93" s="15">
        <v>1</v>
      </c>
      <c r="F93" s="16"/>
      <c r="G93" s="15">
        <v>0.8</v>
      </c>
      <c r="H93" s="16"/>
      <c r="I93" s="15">
        <v>1.3</v>
      </c>
      <c r="J93" s="16"/>
      <c r="K93" s="31">
        <f t="shared" si="8"/>
        <v>1.0333333333333334</v>
      </c>
      <c r="L93" s="36"/>
      <c r="M93" s="17">
        <v>0</v>
      </c>
      <c r="N93" s="36"/>
      <c r="O93" s="34">
        <f t="shared" si="9"/>
        <v>0.51666666666666672</v>
      </c>
      <c r="P93" s="12"/>
      <c r="Q93" s="13"/>
      <c r="R93" s="13"/>
      <c r="S93" s="13"/>
      <c r="T93" s="13"/>
    </row>
    <row r="94" spans="1:20" ht="27" customHeight="1" x14ac:dyDescent="0.2">
      <c r="A94" s="6"/>
      <c r="B94" s="7"/>
      <c r="C94" s="18">
        <f t="shared" si="7"/>
        <v>31</v>
      </c>
      <c r="D94" s="14" t="s">
        <v>90</v>
      </c>
      <c r="E94" s="15">
        <v>1.7</v>
      </c>
      <c r="F94" s="16"/>
      <c r="G94" s="15">
        <v>7</v>
      </c>
      <c r="H94" s="16"/>
      <c r="I94" s="15">
        <v>6.7</v>
      </c>
      <c r="J94" s="16"/>
      <c r="K94" s="31">
        <f t="shared" si="8"/>
        <v>5.1333333333333329</v>
      </c>
      <c r="L94" s="36"/>
      <c r="M94" s="17">
        <v>5</v>
      </c>
      <c r="N94" s="36"/>
      <c r="O94" s="34">
        <f t="shared" si="9"/>
        <v>5.0666666666666664</v>
      </c>
      <c r="P94" s="12"/>
      <c r="Q94" s="13"/>
      <c r="R94" s="13"/>
      <c r="S94" s="13"/>
      <c r="T94" s="13"/>
    </row>
    <row r="95" spans="1:20" ht="27" customHeight="1" x14ac:dyDescent="0.2">
      <c r="A95" s="6"/>
      <c r="B95" s="7"/>
      <c r="C95" s="18">
        <f t="shared" si="7"/>
        <v>32</v>
      </c>
      <c r="D95" s="14" t="s">
        <v>91</v>
      </c>
      <c r="E95" s="15">
        <v>7.5</v>
      </c>
      <c r="F95" s="16"/>
      <c r="G95" s="15">
        <v>6.8</v>
      </c>
      <c r="H95" s="16"/>
      <c r="I95" s="15">
        <v>5.3</v>
      </c>
      <c r="J95" s="16"/>
      <c r="K95" s="31">
        <f t="shared" si="8"/>
        <v>6.5333333333333341</v>
      </c>
      <c r="L95" s="36"/>
      <c r="M95" s="17"/>
      <c r="N95" s="36"/>
      <c r="O95" s="34">
        <f t="shared" si="9"/>
        <v>6.5333333333333341</v>
      </c>
      <c r="P95" s="12"/>
      <c r="Q95" s="13"/>
      <c r="R95" s="13"/>
      <c r="S95" s="13"/>
      <c r="T95" s="13"/>
    </row>
    <row r="96" spans="1:20" ht="27" customHeight="1" x14ac:dyDescent="0.2">
      <c r="A96" s="6"/>
      <c r="B96" s="7"/>
      <c r="C96" s="18">
        <f t="shared" si="7"/>
        <v>33</v>
      </c>
      <c r="D96" s="14" t="s">
        <v>92</v>
      </c>
      <c r="E96" s="15">
        <f>0.2+7</f>
        <v>7.2</v>
      </c>
      <c r="F96" s="16"/>
      <c r="G96" s="15">
        <v>7.2</v>
      </c>
      <c r="H96" s="16"/>
      <c r="I96" s="15">
        <v>8.6</v>
      </c>
      <c r="J96" s="16"/>
      <c r="K96" s="31">
        <f t="shared" si="8"/>
        <v>7.666666666666667</v>
      </c>
      <c r="L96" s="36"/>
      <c r="M96" s="17"/>
      <c r="N96" s="36"/>
      <c r="O96" s="34">
        <f t="shared" si="9"/>
        <v>7.666666666666667</v>
      </c>
      <c r="P96" s="12"/>
      <c r="Q96" s="13"/>
      <c r="R96" s="13"/>
      <c r="S96" s="13"/>
      <c r="T96" s="13"/>
    </row>
    <row r="97" spans="1:20" ht="27" customHeight="1" x14ac:dyDescent="0.2">
      <c r="A97" s="6"/>
      <c r="B97" s="7"/>
      <c r="C97" s="18">
        <f t="shared" si="7"/>
        <v>34</v>
      </c>
      <c r="D97" s="14" t="s">
        <v>93</v>
      </c>
      <c r="E97" s="15">
        <v>4</v>
      </c>
      <c r="F97" s="16"/>
      <c r="G97" s="15">
        <v>3</v>
      </c>
      <c r="H97" s="16"/>
      <c r="I97" s="15">
        <v>5.3</v>
      </c>
      <c r="J97" s="16"/>
      <c r="K97" s="31">
        <f t="shared" si="8"/>
        <v>4.1000000000000005</v>
      </c>
      <c r="L97" s="36"/>
      <c r="M97" s="17">
        <v>4.5</v>
      </c>
      <c r="N97" s="36"/>
      <c r="O97" s="34">
        <f t="shared" si="9"/>
        <v>4.3000000000000007</v>
      </c>
      <c r="P97" s="12"/>
      <c r="Q97" s="13"/>
      <c r="R97" s="13"/>
      <c r="S97" s="13"/>
      <c r="T97" s="13"/>
    </row>
    <row r="98" spans="1:20" ht="27" customHeight="1" x14ac:dyDescent="0.2">
      <c r="A98" s="6"/>
      <c r="B98" s="7"/>
      <c r="C98" s="18">
        <f t="shared" si="7"/>
        <v>35</v>
      </c>
      <c r="D98" s="14" t="s">
        <v>94</v>
      </c>
      <c r="E98" s="15">
        <v>0.5</v>
      </c>
      <c r="F98" s="16"/>
      <c r="G98" s="15">
        <v>3</v>
      </c>
      <c r="H98" s="16"/>
      <c r="I98" s="15">
        <v>3.4</v>
      </c>
      <c r="J98" s="16"/>
      <c r="K98" s="31">
        <f t="shared" si="8"/>
        <v>2.3000000000000003</v>
      </c>
      <c r="L98" s="36"/>
      <c r="M98" s="17"/>
      <c r="N98" s="36"/>
      <c r="O98" s="34">
        <f t="shared" si="9"/>
        <v>1.1500000000000001</v>
      </c>
      <c r="P98" s="12"/>
      <c r="Q98" s="13"/>
      <c r="R98" s="13"/>
      <c r="S98" s="13"/>
      <c r="T98" s="13"/>
    </row>
    <row r="99" spans="1:20" ht="27" customHeight="1" x14ac:dyDescent="0.2">
      <c r="A99" s="27"/>
      <c r="B99" s="28"/>
      <c r="C99" s="18">
        <f t="shared" si="7"/>
        <v>36</v>
      </c>
      <c r="D99" s="14" t="s">
        <v>95</v>
      </c>
      <c r="E99" s="15">
        <v>2.7</v>
      </c>
      <c r="F99" s="29"/>
      <c r="G99" s="15">
        <v>5.9</v>
      </c>
      <c r="H99" s="29"/>
      <c r="I99" s="15">
        <v>6.3</v>
      </c>
      <c r="J99" s="29"/>
      <c r="K99" s="31">
        <f t="shared" si="8"/>
        <v>4.9666666666666677</v>
      </c>
      <c r="L99" s="36"/>
      <c r="M99" s="17">
        <v>6.3</v>
      </c>
      <c r="N99" s="36"/>
      <c r="O99" s="34">
        <f>IF(K99&gt;5.49,K99,(K99+M99)/2)</f>
        <v>5.6333333333333337</v>
      </c>
      <c r="P99" s="45"/>
      <c r="Q99" s="13"/>
      <c r="R99" s="13"/>
      <c r="S99" s="13"/>
      <c r="T99" s="13"/>
    </row>
    <row r="100" spans="1:20" ht="27" customHeight="1" x14ac:dyDescent="0.2">
      <c r="A100" s="27"/>
      <c r="B100" s="28"/>
      <c r="C100" s="18">
        <f t="shared" si="7"/>
        <v>37</v>
      </c>
      <c r="D100" s="14" t="s">
        <v>96</v>
      </c>
      <c r="E100" s="15">
        <v>4</v>
      </c>
      <c r="F100" s="29"/>
      <c r="G100" s="15">
        <v>8.3000000000000007</v>
      </c>
      <c r="H100" s="29"/>
      <c r="I100" s="15">
        <v>9.1</v>
      </c>
      <c r="J100" s="29"/>
      <c r="K100" s="31">
        <f t="shared" si="8"/>
        <v>7.1333333333333329</v>
      </c>
      <c r="L100" s="36"/>
      <c r="M100" s="17"/>
      <c r="N100" s="36"/>
      <c r="O100" s="34">
        <f t="shared" si="9"/>
        <v>7.1333333333333329</v>
      </c>
      <c r="P100" s="45"/>
      <c r="Q100" s="13"/>
      <c r="R100" s="13"/>
      <c r="S100" s="13"/>
      <c r="T100" s="13"/>
    </row>
    <row r="101" spans="1:20" ht="27" customHeight="1" x14ac:dyDescent="0.2">
      <c r="A101" s="6"/>
      <c r="B101" s="7"/>
      <c r="C101" s="18">
        <f t="shared" si="7"/>
        <v>38</v>
      </c>
      <c r="D101" s="14" t="s">
        <v>97</v>
      </c>
      <c r="E101" s="15">
        <f>0.1+0.5</f>
        <v>0.6</v>
      </c>
      <c r="F101" s="16"/>
      <c r="G101" s="15">
        <v>6</v>
      </c>
      <c r="H101" s="16"/>
      <c r="I101" s="15">
        <v>4.7</v>
      </c>
      <c r="J101" s="16"/>
      <c r="K101" s="31">
        <f t="shared" si="8"/>
        <v>3.7666666666666671</v>
      </c>
      <c r="L101" s="36"/>
      <c r="M101" s="17">
        <v>3.3</v>
      </c>
      <c r="N101" s="36"/>
      <c r="O101" s="34">
        <f t="shared" si="9"/>
        <v>3.5333333333333332</v>
      </c>
      <c r="P101" s="12"/>
      <c r="Q101" s="13"/>
      <c r="R101" s="13"/>
      <c r="S101" s="13"/>
      <c r="T101" s="13"/>
    </row>
    <row r="102" spans="1:20" ht="27" customHeight="1" x14ac:dyDescent="0.2">
      <c r="A102" s="27"/>
      <c r="B102" s="28"/>
      <c r="C102" s="18">
        <f t="shared" si="7"/>
        <v>39</v>
      </c>
      <c r="D102" s="14" t="s">
        <v>98</v>
      </c>
      <c r="E102" s="15">
        <v>5</v>
      </c>
      <c r="F102" s="29"/>
      <c r="G102" s="15">
        <v>0.8</v>
      </c>
      <c r="H102" s="29"/>
      <c r="I102" s="15"/>
      <c r="J102" s="29"/>
      <c r="K102" s="31">
        <f t="shared" si="8"/>
        <v>1.9333333333333333</v>
      </c>
      <c r="L102" s="36"/>
      <c r="M102" s="17"/>
      <c r="N102" s="36"/>
      <c r="O102" s="34">
        <f t="shared" si="9"/>
        <v>0.96666666666666667</v>
      </c>
      <c r="P102" s="45"/>
      <c r="Q102" s="13"/>
      <c r="R102" s="13"/>
      <c r="S102" s="13"/>
      <c r="T102" s="13"/>
    </row>
    <row r="103" spans="1:20" ht="27" customHeight="1" x14ac:dyDescent="0.2">
      <c r="A103" s="27"/>
      <c r="B103" s="28"/>
      <c r="C103" s="18">
        <f t="shared" si="7"/>
        <v>40</v>
      </c>
      <c r="D103" s="14" t="s">
        <v>99</v>
      </c>
      <c r="E103" s="15">
        <v>4</v>
      </c>
      <c r="F103" s="29"/>
      <c r="G103" s="15">
        <v>5.9</v>
      </c>
      <c r="H103" s="29"/>
      <c r="I103" s="15">
        <v>6.6</v>
      </c>
      <c r="J103" s="29"/>
      <c r="K103" s="31">
        <f t="shared" si="8"/>
        <v>5.5</v>
      </c>
      <c r="L103" s="36"/>
      <c r="M103" s="17"/>
      <c r="N103" s="36"/>
      <c r="O103" s="34">
        <f t="shared" si="9"/>
        <v>5.5</v>
      </c>
      <c r="P103" s="45"/>
      <c r="Q103" s="13"/>
      <c r="R103" s="13"/>
      <c r="S103" s="13"/>
      <c r="T103" s="13"/>
    </row>
  </sheetData>
  <conditionalFormatting sqref="K4:K39 K44:K58">
    <cfRule type="cellIs" dxfId="7" priority="33" stopIfTrue="1" operator="lessThan">
      <formula>6</formula>
    </cfRule>
    <cfRule type="cellIs" dxfId="6" priority="34" stopIfTrue="1" operator="lessThan">
      <formula>6</formula>
    </cfRule>
    <cfRule type="cellIs" dxfId="5" priority="35" stopIfTrue="1" operator="greaterThan">
      <formula>5.9</formula>
    </cfRule>
  </conditionalFormatting>
  <conditionalFormatting sqref="O44:O58 O4:O39">
    <cfRule type="cellIs" dxfId="4" priority="36" stopIfTrue="1" operator="lessThan">
      <formula>4.45</formula>
    </cfRule>
  </conditionalFormatting>
  <conditionalFormatting sqref="K64:K103">
    <cfRule type="cellIs" dxfId="3" priority="21" stopIfTrue="1" operator="lessThan">
      <formula>6</formula>
    </cfRule>
    <cfRule type="cellIs" dxfId="2" priority="22" stopIfTrue="1" operator="lessThan">
      <formula>6</formula>
    </cfRule>
    <cfRule type="cellIs" dxfId="1" priority="23" stopIfTrue="1" operator="greaterThan">
      <formula>5.9</formula>
    </cfRule>
  </conditionalFormatting>
  <conditionalFormatting sqref="O64:O103">
    <cfRule type="cellIs" dxfId="0" priority="24" stopIfTrue="1" operator="lessThan">
      <formula>4.45</formula>
    </cfRule>
  </conditionalFormatting>
  <pageMargins left="0" right="0" top="0" bottom="0" header="0.51180599999999998" footer="0"/>
  <pageSetup orientation="portrait" r:id="rId1"/>
  <headerFooter>
    <oddFooter>&amp;L&amp;"Helvetica,Regular"&amp;12&amp;K000000&amp;P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Folha 1 - Tabela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SERGIO MOSCON</dc:creator>
  <cp:lastModifiedBy>paulo.moscon</cp:lastModifiedBy>
  <dcterms:created xsi:type="dcterms:W3CDTF">2018-01-05T16:52:11Z</dcterms:created>
  <dcterms:modified xsi:type="dcterms:W3CDTF">2019-12-20T18:34:22Z</dcterms:modified>
</cp:coreProperties>
</file>